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1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ortauthoritynsw.sharepoint.com/MyCollaboration/Sydney-VTS/Shared Documents/2. TBM &amp; Towage Tables/"/>
    </mc:Choice>
  </mc:AlternateContent>
  <xr:revisionPtr revIDLastSave="0" documentId="8_{2113D4F1-4BF3-4D1B-82E6-5969C48E101D}" xr6:coauthVersionLast="47" xr6:coauthVersionMax="47" xr10:uidLastSave="{00000000-0000-0000-0000-000000000000}"/>
  <bookViews>
    <workbookView xWindow="8265" yWindow="11610" windowWidth="24345" windowHeight="15870" firstSheet="1" activeTab="1" xr2:uid="{2BB465B8-D682-1F48-B200-D57115D6EB44}"/>
  </bookViews>
  <sheets>
    <sheet name="TBM Sydney 1.5" sheetId="2" r:id="rId1"/>
    <sheet name="Quick Reference" sheetId="4" r:id="rId2"/>
    <sheet name="Data" sheetId="1" r:id="rId3"/>
    <sheet name="Steaming Table" sheetId="3" r:id="rId4"/>
    <sheet name="Full Table" sheetId="6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" i="6" l="1"/>
  <c r="R2" i="6" s="1"/>
  <c r="R3" i="6" s="1"/>
  <c r="R4" i="6" s="1"/>
  <c r="R5" i="6" s="1"/>
  <c r="R6" i="6" s="1"/>
  <c r="R7" i="6" s="1"/>
  <c r="R8" i="6" s="1"/>
  <c r="R9" i="6" s="1"/>
  <c r="R10" i="6" s="1"/>
  <c r="R11" i="6" s="1"/>
  <c r="R12" i="6" s="1"/>
  <c r="R13" i="6" s="1"/>
  <c r="R14" i="6" s="1"/>
  <c r="R15" i="6" s="1"/>
  <c r="R16" i="6" s="1"/>
  <c r="R17" i="6" s="1"/>
  <c r="R18" i="6" s="1"/>
  <c r="R19" i="6" s="1"/>
  <c r="R20" i="6" s="1"/>
  <c r="R21" i="6" s="1"/>
  <c r="R22" i="6" s="1"/>
  <c r="R23" i="6" s="1"/>
  <c r="R24" i="6" s="1"/>
  <c r="R25" i="6" s="1"/>
  <c r="R26" i="6" s="1"/>
  <c r="R27" i="6" s="1"/>
  <c r="R28" i="6" s="1"/>
  <c r="R29" i="6" s="1"/>
  <c r="R30" i="6" s="1"/>
  <c r="R31" i="6" s="1"/>
  <c r="R32" i="6" s="1"/>
  <c r="R33" i="6" s="1"/>
  <c r="R34" i="6" s="1"/>
  <c r="R35" i="6" s="1"/>
  <c r="R36" i="6" s="1"/>
  <c r="R37" i="6" s="1"/>
  <c r="R38" i="6" s="1"/>
  <c r="R39" i="6" s="1"/>
  <c r="R40" i="6" s="1"/>
  <c r="R41" i="6" s="1"/>
  <c r="R42" i="6" s="1"/>
  <c r="R43" i="6" s="1"/>
  <c r="R44" i="6" s="1"/>
  <c r="R45" i="6" s="1"/>
  <c r="R46" i="6" s="1"/>
  <c r="R47" i="6" s="1"/>
  <c r="R48" i="6" s="1"/>
  <c r="R49" i="6" s="1"/>
  <c r="R50" i="6" s="1"/>
  <c r="R51" i="6" s="1"/>
  <c r="R52" i="6" s="1"/>
  <c r="R53" i="6" s="1"/>
  <c r="R54" i="6" s="1"/>
  <c r="R55" i="6" s="1"/>
  <c r="R56" i="6" s="1"/>
  <c r="R57" i="6" s="1"/>
  <c r="R58" i="6" s="1"/>
  <c r="R59" i="6" s="1"/>
  <c r="R60" i="6" s="1"/>
  <c r="R61" i="6" s="1"/>
  <c r="R62" i="6" s="1"/>
  <c r="R63" i="6" s="1"/>
  <c r="R64" i="6" s="1"/>
  <c r="R65" i="6" s="1"/>
  <c r="R66" i="6" s="1"/>
  <c r="R67" i="6" s="1"/>
  <c r="R68" i="6" s="1"/>
  <c r="R69" i="6" s="1"/>
  <c r="R70" i="6" s="1"/>
  <c r="R71" i="6" s="1"/>
  <c r="R72" i="6" s="1"/>
  <c r="R73" i="6" s="1"/>
  <c r="R74" i="6" s="1"/>
  <c r="R75" i="6" s="1"/>
  <c r="R76" i="6" s="1"/>
  <c r="R77" i="6" s="1"/>
  <c r="R78" i="6" s="1"/>
  <c r="R79" i="6" s="1"/>
  <c r="R80" i="6" s="1"/>
  <c r="R81" i="6" s="1"/>
  <c r="R17" i="4"/>
  <c r="R18" i="4" s="1"/>
  <c r="R19" i="4" s="1"/>
  <c r="R20" i="4" s="1"/>
  <c r="R21" i="4" s="1"/>
  <c r="R22" i="4" s="1"/>
  <c r="R23" i="4" s="1"/>
  <c r="R24" i="4" s="1"/>
  <c r="R25" i="4" s="1"/>
  <c r="R26" i="4" s="1"/>
  <c r="R27" i="4" s="1"/>
  <c r="R28" i="4" s="1"/>
  <c r="R29" i="4" s="1"/>
  <c r="R30" i="4" s="1"/>
  <c r="R31" i="4" s="1"/>
  <c r="R32" i="4" s="1"/>
  <c r="R33" i="4" s="1"/>
  <c r="R34" i="4" s="1"/>
  <c r="R35" i="4" s="1"/>
  <c r="R36" i="4" s="1"/>
  <c r="R37" i="4" s="1"/>
  <c r="R38" i="4" s="1"/>
  <c r="R39" i="4" s="1"/>
  <c r="R40" i="4" s="1"/>
  <c r="R41" i="4" s="1"/>
  <c r="R42" i="4" s="1"/>
  <c r="R43" i="4" s="1"/>
  <c r="R44" i="4" s="1"/>
  <c r="R45" i="4" s="1"/>
  <c r="R46" i="4" s="1"/>
  <c r="R47" i="4" s="1"/>
  <c r="R48" i="4" s="1"/>
  <c r="R49" i="4" s="1"/>
  <c r="R50" i="4" s="1"/>
  <c r="R51" i="4" s="1"/>
  <c r="R52" i="4" s="1"/>
  <c r="R53" i="4" s="1"/>
  <c r="R54" i="4" s="1"/>
  <c r="R55" i="4" s="1"/>
  <c r="R56" i="4" s="1"/>
  <c r="R57" i="4" s="1"/>
  <c r="R58" i="4" s="1"/>
  <c r="R59" i="4" s="1"/>
  <c r="R60" i="4" s="1"/>
  <c r="R61" i="4" s="1"/>
  <c r="R62" i="4" s="1"/>
  <c r="R63" i="4" s="1"/>
  <c r="R64" i="4" s="1"/>
  <c r="R65" i="4" s="1"/>
  <c r="R66" i="4" s="1"/>
  <c r="R67" i="4" s="1"/>
  <c r="R68" i="4" s="1"/>
  <c r="R69" i="4" s="1"/>
  <c r="R70" i="4" s="1"/>
  <c r="R71" i="4" s="1"/>
  <c r="R72" i="4" s="1"/>
  <c r="R73" i="4" s="1"/>
  <c r="R74" i="4" s="1"/>
  <c r="R75" i="4" s="1"/>
  <c r="R76" i="4" s="1"/>
  <c r="R77" i="4" s="1"/>
  <c r="R78" i="4" s="1"/>
  <c r="R79" i="4" s="1"/>
  <c r="R80" i="4" s="1"/>
  <c r="R81" i="4" s="1"/>
  <c r="R82" i="4" s="1"/>
  <c r="R83" i="4" s="1"/>
  <c r="R84" i="4" s="1"/>
  <c r="R85" i="4" s="1"/>
  <c r="R86" i="4" s="1"/>
  <c r="R87" i="4" s="1"/>
  <c r="R88" i="4" s="1"/>
  <c r="R89" i="4" s="1"/>
  <c r="R90" i="4" s="1"/>
  <c r="R91" i="4" s="1"/>
  <c r="R92" i="4" s="1"/>
  <c r="R93" i="4" s="1"/>
  <c r="R94" i="4" s="1"/>
  <c r="R95" i="4" s="1"/>
  <c r="R96" i="4" s="1"/>
  <c r="R97" i="4" s="1"/>
  <c r="R98" i="4" s="1"/>
  <c r="R99" i="4" s="1"/>
  <c r="R100" i="4" s="1"/>
  <c r="R101" i="4" s="1"/>
  <c r="R102" i="4" s="1"/>
  <c r="R103" i="4" s="1"/>
  <c r="R104" i="4" s="1"/>
  <c r="R105" i="4" s="1"/>
  <c r="R106" i="4" s="1"/>
  <c r="R107" i="4" s="1"/>
  <c r="R108" i="4" s="1"/>
  <c r="R109" i="4" s="1"/>
  <c r="R110" i="4" s="1"/>
  <c r="C25" i="4"/>
  <c r="E23" i="4" s="1"/>
  <c r="C19" i="4"/>
  <c r="E17" i="4" s="1"/>
  <c r="C13" i="4"/>
  <c r="E11" i="4" s="1"/>
  <c r="R16" i="4"/>
  <c r="S14" i="1"/>
  <c r="S13" i="1"/>
  <c r="S17" i="1" s="1"/>
  <c r="R14" i="1"/>
  <c r="R13" i="1"/>
  <c r="Q14" i="1"/>
  <c r="Q17" i="1" s="1"/>
  <c r="Q13" i="1"/>
  <c r="P14" i="1"/>
  <c r="P17" i="1" s="1"/>
  <c r="P13" i="1"/>
  <c r="O16" i="1"/>
  <c r="O14" i="1"/>
  <c r="O17" i="1" s="1"/>
  <c r="O13" i="1"/>
  <c r="N14" i="1"/>
  <c r="N17" i="1" s="1"/>
  <c r="N13" i="1"/>
  <c r="M17" i="1"/>
  <c r="L17" i="1"/>
  <c r="K17" i="1"/>
  <c r="J17" i="1"/>
  <c r="I17" i="1"/>
  <c r="H17" i="1"/>
  <c r="G17" i="1"/>
  <c r="F17" i="1"/>
  <c r="E17" i="1"/>
  <c r="D17" i="1"/>
  <c r="C17" i="1"/>
  <c r="B17" i="1"/>
  <c r="M16" i="1"/>
  <c r="L16" i="1"/>
  <c r="K16" i="1"/>
  <c r="J16" i="1"/>
  <c r="I16" i="1"/>
  <c r="H16" i="1"/>
  <c r="G16" i="1"/>
  <c r="F16" i="1"/>
  <c r="E16" i="1"/>
  <c r="D16" i="1"/>
  <c r="C16" i="1"/>
  <c r="B16" i="1"/>
  <c r="O35" i="1"/>
  <c r="O37" i="1" s="1"/>
  <c r="O34" i="1"/>
  <c r="N35" i="1"/>
  <c r="N34" i="1"/>
  <c r="M35" i="1"/>
  <c r="M38" i="1" s="1"/>
  <c r="M34" i="1"/>
  <c r="L35" i="1"/>
  <c r="L34" i="1"/>
  <c r="H36" i="3"/>
  <c r="G36" i="3"/>
  <c r="F36" i="3"/>
  <c r="E36" i="3"/>
  <c r="D36" i="3"/>
  <c r="C36" i="3"/>
  <c r="B36" i="3"/>
  <c r="I36" i="3"/>
  <c r="J35" i="3"/>
  <c r="J34" i="3"/>
  <c r="J33" i="3"/>
  <c r="J32" i="3"/>
  <c r="J31" i="3"/>
  <c r="J30" i="3"/>
  <c r="J29" i="3"/>
  <c r="I35" i="3"/>
  <c r="H35" i="3"/>
  <c r="G35" i="3"/>
  <c r="F35" i="3"/>
  <c r="E35" i="3"/>
  <c r="D35" i="3"/>
  <c r="C35" i="3"/>
  <c r="B35" i="3"/>
  <c r="I34" i="3"/>
  <c r="H34" i="3"/>
  <c r="G34" i="3"/>
  <c r="F34" i="3"/>
  <c r="E34" i="3"/>
  <c r="D34" i="3"/>
  <c r="C34" i="3"/>
  <c r="B34" i="3"/>
  <c r="I33" i="3"/>
  <c r="H33" i="3"/>
  <c r="G33" i="3"/>
  <c r="F33" i="3"/>
  <c r="E33" i="3"/>
  <c r="D33" i="3"/>
  <c r="C33" i="3"/>
  <c r="B33" i="3"/>
  <c r="I32" i="3"/>
  <c r="H32" i="3"/>
  <c r="G32" i="3"/>
  <c r="F32" i="3"/>
  <c r="E32" i="3"/>
  <c r="D32" i="3"/>
  <c r="C32" i="3"/>
  <c r="B32" i="3"/>
  <c r="I31" i="3"/>
  <c r="H31" i="3"/>
  <c r="G31" i="3"/>
  <c r="F31" i="3"/>
  <c r="E31" i="3"/>
  <c r="D31" i="3"/>
  <c r="C31" i="3"/>
  <c r="B31" i="3"/>
  <c r="I30" i="3"/>
  <c r="H30" i="3"/>
  <c r="G30" i="3"/>
  <c r="F30" i="3"/>
  <c r="E30" i="3"/>
  <c r="D30" i="3"/>
  <c r="C30" i="3"/>
  <c r="B30" i="3"/>
  <c r="I29" i="3"/>
  <c r="H29" i="3"/>
  <c r="G29" i="3"/>
  <c r="F29" i="3"/>
  <c r="E29" i="3"/>
  <c r="D29" i="3"/>
  <c r="C29" i="3"/>
  <c r="B29" i="3"/>
  <c r="J28" i="3"/>
  <c r="I28" i="3"/>
  <c r="H28" i="3"/>
  <c r="G28" i="3"/>
  <c r="F28" i="3"/>
  <c r="E28" i="3"/>
  <c r="D28" i="3"/>
  <c r="C28" i="3"/>
  <c r="B28" i="3"/>
  <c r="J23" i="3"/>
  <c r="I23" i="3"/>
  <c r="H23" i="3"/>
  <c r="G23" i="3"/>
  <c r="F23" i="3"/>
  <c r="E23" i="3"/>
  <c r="D23" i="3"/>
  <c r="C23" i="3"/>
  <c r="B23" i="3"/>
  <c r="J22" i="3"/>
  <c r="I22" i="3"/>
  <c r="H22" i="3"/>
  <c r="G22" i="3"/>
  <c r="F22" i="3"/>
  <c r="E22" i="3"/>
  <c r="D22" i="3"/>
  <c r="C22" i="3"/>
  <c r="B22" i="3"/>
  <c r="J21" i="3"/>
  <c r="I21" i="3"/>
  <c r="H21" i="3"/>
  <c r="G21" i="3"/>
  <c r="F21" i="3"/>
  <c r="E21" i="3"/>
  <c r="D21" i="3"/>
  <c r="C21" i="3"/>
  <c r="B21" i="3"/>
  <c r="J20" i="3"/>
  <c r="I20" i="3"/>
  <c r="H20" i="3"/>
  <c r="G20" i="3"/>
  <c r="F20" i="3"/>
  <c r="E20" i="3"/>
  <c r="D20" i="3"/>
  <c r="C20" i="3"/>
  <c r="B20" i="3"/>
  <c r="J19" i="3"/>
  <c r="I19" i="3"/>
  <c r="H19" i="3"/>
  <c r="G19" i="3"/>
  <c r="F19" i="3"/>
  <c r="E19" i="3"/>
  <c r="D19" i="3"/>
  <c r="C19" i="3"/>
  <c r="B19" i="3"/>
  <c r="J18" i="3"/>
  <c r="I18" i="3"/>
  <c r="H18" i="3"/>
  <c r="G18" i="3"/>
  <c r="F18" i="3"/>
  <c r="E18" i="3"/>
  <c r="D18" i="3"/>
  <c r="C18" i="3"/>
  <c r="B18" i="3"/>
  <c r="J17" i="3"/>
  <c r="I17" i="3"/>
  <c r="H17" i="3"/>
  <c r="G17" i="3"/>
  <c r="F17" i="3"/>
  <c r="E17" i="3"/>
  <c r="D17" i="3"/>
  <c r="C17" i="3"/>
  <c r="B17" i="3"/>
  <c r="J16" i="3"/>
  <c r="I16" i="3"/>
  <c r="H16" i="3"/>
  <c r="G16" i="3"/>
  <c r="F16" i="3"/>
  <c r="E16" i="3"/>
  <c r="D16" i="3"/>
  <c r="C16" i="3"/>
  <c r="B16" i="3"/>
  <c r="J15" i="3"/>
  <c r="I15" i="3"/>
  <c r="H15" i="3"/>
  <c r="G15" i="3"/>
  <c r="F15" i="3"/>
  <c r="E15" i="3"/>
  <c r="D15" i="3"/>
  <c r="C15" i="3"/>
  <c r="B15" i="3"/>
  <c r="I10" i="3"/>
  <c r="H10" i="3"/>
  <c r="H9" i="3"/>
  <c r="G10" i="3"/>
  <c r="G9" i="3"/>
  <c r="G8" i="3"/>
  <c r="F10" i="3"/>
  <c r="F9" i="3"/>
  <c r="F8" i="3"/>
  <c r="F7" i="3"/>
  <c r="E10" i="3"/>
  <c r="E9" i="3"/>
  <c r="E8" i="3"/>
  <c r="E7" i="3"/>
  <c r="E6" i="3"/>
  <c r="D10" i="3"/>
  <c r="D9" i="3"/>
  <c r="D8" i="3"/>
  <c r="D7" i="3"/>
  <c r="D6" i="3"/>
  <c r="D5" i="3"/>
  <c r="C10" i="3"/>
  <c r="C9" i="3"/>
  <c r="C8" i="3"/>
  <c r="C7" i="3"/>
  <c r="C6" i="3"/>
  <c r="C5" i="3"/>
  <c r="C4" i="3"/>
  <c r="E53" i="1"/>
  <c r="D53" i="1"/>
  <c r="E52" i="1"/>
  <c r="D52" i="1"/>
  <c r="C53" i="1"/>
  <c r="B53" i="1"/>
  <c r="C52" i="1"/>
  <c r="B52" i="1"/>
  <c r="K35" i="1"/>
  <c r="J35" i="1"/>
  <c r="K34" i="1"/>
  <c r="J34" i="1"/>
  <c r="J36" i="1" s="1"/>
  <c r="I35" i="1"/>
  <c r="H35" i="1"/>
  <c r="I34" i="1"/>
  <c r="H34" i="1"/>
  <c r="G35" i="1"/>
  <c r="F35" i="1"/>
  <c r="G34" i="1"/>
  <c r="F34" i="1"/>
  <c r="D35" i="1"/>
  <c r="E35" i="1"/>
  <c r="E34" i="1"/>
  <c r="D34" i="1"/>
  <c r="C35" i="1"/>
  <c r="C34" i="1"/>
  <c r="B35" i="1"/>
  <c r="B34" i="1"/>
  <c r="M14" i="1"/>
  <c r="M13" i="1"/>
  <c r="L14" i="1"/>
  <c r="L13" i="1"/>
  <c r="K14" i="1"/>
  <c r="K13" i="1"/>
  <c r="J14" i="1"/>
  <c r="J13" i="1"/>
  <c r="I14" i="1"/>
  <c r="I13" i="1"/>
  <c r="H14" i="1"/>
  <c r="H13" i="1"/>
  <c r="G14" i="1"/>
  <c r="G13" i="1"/>
  <c r="F14" i="1"/>
  <c r="F13" i="1"/>
  <c r="E14" i="1"/>
  <c r="D14" i="1"/>
  <c r="E13" i="1"/>
  <c r="D13" i="1"/>
  <c r="C14" i="1"/>
  <c r="C13" i="1"/>
  <c r="B13" i="1"/>
  <c r="B14" i="1"/>
  <c r="S16" i="1" l="1"/>
  <c r="R17" i="1"/>
  <c r="S15" i="1"/>
  <c r="R15" i="1"/>
  <c r="R16" i="1"/>
  <c r="Q15" i="1"/>
  <c r="Q16" i="1"/>
  <c r="P15" i="1"/>
  <c r="P16" i="1"/>
  <c r="O15" i="1"/>
  <c r="N15" i="1"/>
  <c r="N16" i="1"/>
  <c r="E36" i="1"/>
  <c r="F38" i="1"/>
  <c r="H38" i="1"/>
  <c r="J38" i="1"/>
  <c r="L36" i="1"/>
  <c r="N36" i="1"/>
  <c r="I15" i="1"/>
  <c r="K15" i="1"/>
  <c r="M15" i="1"/>
  <c r="C36" i="1"/>
  <c r="D37" i="1"/>
  <c r="G38" i="1"/>
  <c r="I36" i="1"/>
  <c r="K36" i="1"/>
  <c r="H15" i="1"/>
  <c r="L15" i="1"/>
  <c r="B36" i="1"/>
  <c r="C54" i="1"/>
  <c r="E54" i="1"/>
  <c r="B37" i="1"/>
  <c r="F37" i="1"/>
  <c r="J37" i="1"/>
  <c r="N37" i="1"/>
  <c r="D38" i="1"/>
  <c r="L38" i="1"/>
  <c r="H36" i="1"/>
  <c r="B54" i="1"/>
  <c r="D54" i="1"/>
  <c r="C37" i="1"/>
  <c r="G37" i="1"/>
  <c r="K37" i="1"/>
  <c r="E38" i="1"/>
  <c r="I38" i="1"/>
  <c r="H37" i="1"/>
  <c r="L37" i="1"/>
  <c r="B38" i="1"/>
  <c r="N38" i="1"/>
  <c r="M36" i="1"/>
  <c r="O36" i="1"/>
  <c r="E37" i="1"/>
  <c r="I37" i="1"/>
  <c r="M37" i="1"/>
  <c r="C38" i="1"/>
  <c r="K38" i="1"/>
  <c r="O38" i="1"/>
  <c r="G36" i="1"/>
  <c r="F36" i="1"/>
  <c r="D36" i="1"/>
  <c r="F15" i="1"/>
  <c r="J15" i="1"/>
  <c r="E15" i="1"/>
  <c r="B15" i="1"/>
  <c r="G15" i="1"/>
  <c r="D15" i="1"/>
  <c r="C15" i="1"/>
</calcChain>
</file>

<file path=xl/sharedStrings.xml><?xml version="1.0" encoding="utf-8"?>
<sst xmlns="http://schemas.openxmlformats.org/spreadsheetml/2006/main" count="949" uniqueCount="156">
  <si>
    <t>Table 1</t>
  </si>
  <si>
    <t>1st Movement (DOWN)</t>
  </si>
  <si>
    <t>2nd Movement Across</t>
  </si>
  <si>
    <t>Departures</t>
  </si>
  <si>
    <t>SCPT Arrival</t>
  </si>
  <si>
    <t>White Bay Arrival</t>
  </si>
  <si>
    <t>Glebe Is Arrival</t>
  </si>
  <si>
    <t>Gore Cove Arr</t>
  </si>
  <si>
    <t>Athol Bay Arr</t>
  </si>
  <si>
    <t>Bank Anchor Arr</t>
  </si>
  <si>
    <t>SCPT Dep</t>
  </si>
  <si>
    <t>WHT/Glebe Cruise HI Dep</t>
  </si>
  <si>
    <t>WHT/Glebe Non Cruise HI Dep</t>
  </si>
  <si>
    <t>WHT/Glebe Cruise HO Dep</t>
  </si>
  <si>
    <t>WHT/Glebe Non Cruise HO Dep</t>
  </si>
  <si>
    <t>Gore Cove Dep</t>
  </si>
  <si>
    <t>Athol Bay Dep</t>
  </si>
  <si>
    <t>Bank Anchor Dep</t>
  </si>
  <si>
    <t>SCPT Departure Same Pilot &amp; Tugs</t>
  </si>
  <si>
    <t>SCPT Departure Same Tugs (Pass Line Zulu if passing required)</t>
  </si>
  <si>
    <t>SCPT Departure 1st Tug Away if required for another cruise movement</t>
  </si>
  <si>
    <t>n/a</t>
  </si>
  <si>
    <t>SCPT Departure Separate Tugs (Pass Fort Dension if passing required)* See Note 1</t>
  </si>
  <si>
    <t>Arrival 1st</t>
  </si>
  <si>
    <t>no passing</t>
  </si>
  <si>
    <t>WHT/GLB Cruise Head In Departure Same Pilot &amp; Services</t>
  </si>
  <si>
    <t>WHT/GLB Cruise Head In Departure Same Services (Pass Line Zulu if passing required)</t>
  </si>
  <si>
    <t>WHT/GLB Cruise Head In Departure 1st Tug Away if required for another cruise movement</t>
  </si>
  <si>
    <t>WHT/GLB Cruise Head In Departure Separate Services (Pass Fort Dension if passing required)* See Note 1</t>
  </si>
  <si>
    <t>WHT/GLB Cruise Head Out Departure Same Pilot &amp; Services</t>
  </si>
  <si>
    <t>WHT/GLB Cruise Head Out Departure Same Services (Pass Line Zulu if passing required)</t>
  </si>
  <si>
    <t>WHT/GLB Cruise Head Out Departure 1st Tug Away if required for another cruise movement</t>
  </si>
  <si>
    <t>WHT/GLB Cruise Head Out Departure Separate Services (Pass Fort Dension if passing required)* See Note 1</t>
  </si>
  <si>
    <t>WHT/GLB Non Cruise Head In Departure Same Pilot &amp; Services</t>
  </si>
  <si>
    <t>WHT/GLB Non Cruise Head In Departure Same Services (Pass Line Zulu)</t>
  </si>
  <si>
    <t>WHT/GLB Non Cruise Head In Departure Separate Services (Pass Fort Dension if passing required)* See Note 1</t>
  </si>
  <si>
    <t>WHT/GLB Non Cruise Head Out Departure Same Pilot &amp; Services</t>
  </si>
  <si>
    <t>WHT/GLB Non Cruise Head Out Departure Same Services (Pass Line Zulu)</t>
  </si>
  <si>
    <t>WHT/GLB Non Cruise Head Out Departure Separate Services (Pass Fort Dension if passing required)* See Note 1</t>
  </si>
  <si>
    <t xml:space="preserve">Gore Cove Departure Same Pilot  &amp; Services </t>
  </si>
  <si>
    <t>Gore Cove Departure Same Services (Pass Line Zulu) 2 tugs</t>
  </si>
  <si>
    <t>Gore Cove Departure Same Services (Pass Line Zulu) 1st tug away @ FD if 3 tug</t>
  </si>
  <si>
    <t xml:space="preserve">Gore Cove Departure Seperate Services </t>
  </si>
  <si>
    <t>Athol Bay Departure Same Pilot and Services</t>
  </si>
  <si>
    <t>Athol Bay Departure Same Tugs (Pass Line Zulu if passing required)</t>
  </si>
  <si>
    <t>Athol Bay Departure Separate Services</t>
  </si>
  <si>
    <t>Bank Departure Same Pilot and Services</t>
  </si>
  <si>
    <t>Bank Departure Same Tugs (Pass Line Zulu if passing required)</t>
  </si>
  <si>
    <t>Bank Anchor Departure Separate Services</t>
  </si>
  <si>
    <t>Arrivals</t>
  </si>
  <si>
    <t>SCPT Arrival Same Pilot &amp; Tugs</t>
  </si>
  <si>
    <t>N/A</t>
  </si>
  <si>
    <t>SCPT Arrival Same Tugs</t>
  </si>
  <si>
    <t>SCPT Arrival 1st Tug Away if required for another cruise movement</t>
  </si>
  <si>
    <t>SCPT Arrival Separate Tugs and Pilot</t>
  </si>
  <si>
    <t>SCPT Arrival Separate Tugs and Pilot (Pass Fort Dension if passing required)* See Note 1</t>
  </si>
  <si>
    <t>WHT/GLB Cruise Head In Arrival Same Pilot and Tugs</t>
  </si>
  <si>
    <t>WHT/GLB Cruise Head In Arrival Same Tugs</t>
  </si>
  <si>
    <t>WHT/GLB Cruise Head In Arrival 1st Tug Away if required for another cruise movement</t>
  </si>
  <si>
    <t>WHT/GLB Cruise Head In Arrival Separate Tugs</t>
  </si>
  <si>
    <t>WHT/GLB Cruise Head In Arrival Separate Tugs and Pilot (Pass Fort Denison if passing required)* See Note 1</t>
  </si>
  <si>
    <t>WHT/GLB Cruise Head Out Arrival Same Pilot and Tugs</t>
  </si>
  <si>
    <t>WHT/GLB Cruise Head Out Arrival Same Tugs</t>
  </si>
  <si>
    <t>WHT/GLB Cruise Head Out Arrival 1st Tug Away if required for another cruise movement</t>
  </si>
  <si>
    <t>\</t>
  </si>
  <si>
    <t>WHT/GLB Cruise Head Out Arrival Separate Services</t>
  </si>
  <si>
    <t>WHT/GLB Cruise Head Out Arrival Separate Tugs and Pilot (Pass Fort Denison if passing required)* See Note 1</t>
  </si>
  <si>
    <t>WHT/Glebe Non Cruise Head In Arrival Same Pilot and Tugs</t>
  </si>
  <si>
    <t>WHT/Glebe Non Cruise Head In Arrival Same Tugs</t>
  </si>
  <si>
    <t>WHT/Glebe Non Cruise Head In Arrival Separate Services</t>
  </si>
  <si>
    <t>2:15/2:45*</t>
  </si>
  <si>
    <t>WHT/Glebe Non Cruise Head In Arrival Separate Tugs and Pilot (Pass Fort Denison if passing required)* See Note 1</t>
  </si>
  <si>
    <t>WHT/Glebe Non Cruise Head Out Arrival Same Pilot and Tugs</t>
  </si>
  <si>
    <t>WHT/Glebe Non Cruise Head Out Arrival Same Tugs</t>
  </si>
  <si>
    <t>WHT/Glebe Non Cruise Head Out Arrival Separate Services</t>
  </si>
  <si>
    <t>2:30/3:00*</t>
  </si>
  <si>
    <t>WHT/Glebe Non Cruise Head Out Arrival Separate Tugs and Pilot (Pass Fort Denison if passing required)* See Note 1</t>
  </si>
  <si>
    <t>Gore Cove Arrival Same Pilot and Tugs</t>
  </si>
  <si>
    <t>Gore Cove Arrival Same Tugs</t>
  </si>
  <si>
    <t>Gore Cove Arrival Separate Services</t>
  </si>
  <si>
    <t>Athol Bay Arrival Same Pilot and Tugs</t>
  </si>
  <si>
    <t>Athol Bay Arrival Same Tugs</t>
  </si>
  <si>
    <t>Athol Bay Arrival Separate Services</t>
  </si>
  <si>
    <t>Bank Anchor Arrival Same Pilot and Tugs</t>
  </si>
  <si>
    <t>Bank Anchor Arrival Same Tugs</t>
  </si>
  <si>
    <t>Bank Anchor Arrival Separate Services</t>
  </si>
  <si>
    <t>* Shorter time if second movement is departing seaward of first</t>
  </si>
  <si>
    <t>Note 1: By pre approval with HM only</t>
  </si>
  <si>
    <t>Sydney Time Between Movements - Draft 1.5</t>
  </si>
  <si>
    <t>1. Select 1st Movement from the drop down menu in the first blue box (there are options to select the same or separate port services).</t>
  </si>
  <si>
    <t>2. Select 2nd Movement from the drop down menu in the second blue box.</t>
  </si>
  <si>
    <t>3. Select the booked/expected time of the 1st Movement from the drop down menu in the orange box.</t>
  </si>
  <si>
    <t>4. The earliest time the 2nd Movement can be booked is in the turquiose box. The amount of time between the two movements is displayed in the yellow box.</t>
  </si>
  <si>
    <t>5. There are additional boxes provided to assist with planning and comparison.</t>
  </si>
  <si>
    <t>1st Movement</t>
  </si>
  <si>
    <t>Time of 1st Movement</t>
  </si>
  <si>
    <t>2nd Movement</t>
  </si>
  <si>
    <t>Earliest time for 2nd Movement</t>
  </si>
  <si>
    <t>Time Between =</t>
  </si>
  <si>
    <t>Additional boxes for comparison</t>
  </si>
  <si>
    <t>SCPT Departure</t>
  </si>
  <si>
    <t>WHT Arrival HO</t>
  </si>
  <si>
    <t>WHT Arrival HI</t>
  </si>
  <si>
    <t>WHT Departure HO</t>
  </si>
  <si>
    <t>WHT Departure HI</t>
  </si>
  <si>
    <t>Gore Arrival 2tug</t>
  </si>
  <si>
    <t>Gore Arrival 3tug</t>
  </si>
  <si>
    <t>Gore Departure 2tug</t>
  </si>
  <si>
    <t>Gore Departure 3tug</t>
  </si>
  <si>
    <t>Glebe Arr HO</t>
  </si>
  <si>
    <t>Glebe Arr HI</t>
  </si>
  <si>
    <t>Glebe 7/8 Dep HO</t>
  </si>
  <si>
    <t>Glebe 7/8 Dep HI</t>
  </si>
  <si>
    <t>Athol Arr</t>
  </si>
  <si>
    <t>Athol Dep</t>
  </si>
  <si>
    <t>Bank Arr</t>
  </si>
  <si>
    <t>Bank Dep</t>
  </si>
  <si>
    <t>ST Dev</t>
  </si>
  <si>
    <t>Av</t>
  </si>
  <si>
    <t>Av + St Dev</t>
  </si>
  <si>
    <t>av + 2.3 st dev</t>
  </si>
  <si>
    <t>av + 2 st dev</t>
  </si>
  <si>
    <t>LL out</t>
  </si>
  <si>
    <t>SCPT Dep/FD</t>
  </si>
  <si>
    <t>SCPT Dep/LZ</t>
  </si>
  <si>
    <t>WHT HO Dep/FD</t>
  </si>
  <si>
    <t>WHT HO Dep/LZ</t>
  </si>
  <si>
    <t>WHT HIDep/FD</t>
  </si>
  <si>
    <t>WHT HI Dep/LZ</t>
  </si>
  <si>
    <t>Glebe HI/FD</t>
  </si>
  <si>
    <t>Glebe HI/LZ</t>
  </si>
  <si>
    <t>Glebe HO/FD</t>
  </si>
  <si>
    <t>Glebe HO/LZ</t>
  </si>
  <si>
    <t>Gore FD 3 tug</t>
  </si>
  <si>
    <t>Gore LZ 3 tug</t>
  </si>
  <si>
    <t>Gore FD 2 tug</t>
  </si>
  <si>
    <t>Gore LZ 2 tug</t>
  </si>
  <si>
    <t>POB in</t>
  </si>
  <si>
    <t>Cruise Arr/LZ</t>
  </si>
  <si>
    <t>Cruise Arr/FD</t>
  </si>
  <si>
    <t>Glebe Arr/LZ</t>
  </si>
  <si>
    <t>Glebe Arr/FD</t>
  </si>
  <si>
    <t>PBG</t>
  </si>
  <si>
    <t>LZ</t>
  </si>
  <si>
    <t>Seabuoy</t>
  </si>
  <si>
    <t>Bank/chowder</t>
  </si>
  <si>
    <t>BH</t>
  </si>
  <si>
    <t>Athol</t>
  </si>
  <si>
    <t>FD</t>
  </si>
  <si>
    <t>SCPT</t>
  </si>
  <si>
    <t>WHT</t>
  </si>
  <si>
    <t>Tug Steaming at 10 kt</t>
  </si>
  <si>
    <t>Steaming Times to/from Gor the same as WHT</t>
  </si>
  <si>
    <t>PV Steaming (20Kt east of kirribilli and 12kt west of Kirribilli)</t>
  </si>
  <si>
    <t>From pilot off add 5 minutes to LZ times</t>
  </si>
  <si>
    <t>Fu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</si>
</sst>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theme="4"/>
      <name val="Calibri"/>
      <family val="2"/>
      <scheme val="minor"/>
    </font>
    <font>
      <sz val="12"/>
      <color rgb="FF0070C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8E3D"/>
        <bgColor indexed="64"/>
      </patternFill>
    </fill>
    <fill>
      <patternFill patternType="solid">
        <fgColor rgb="FF00FBDD"/>
        <bgColor indexed="64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98">
    <xf numFmtId="0" fontId="0" fillId="0" borderId="0" xfId="0"/>
    <xf numFmtId="20" fontId="0" fillId="0" borderId="0" xfId="0" applyNumberFormat="1"/>
    <xf numFmtId="20" fontId="0" fillId="0" borderId="1" xfId="0" applyNumberFormat="1" applyBorder="1"/>
    <xf numFmtId="0" fontId="0" fillId="0" borderId="2" xfId="0" applyBorder="1"/>
    <xf numFmtId="0" fontId="0" fillId="0" borderId="3" xfId="0" applyBorder="1"/>
    <xf numFmtId="0" fontId="0" fillId="0" borderId="7" xfId="0" applyBorder="1"/>
    <xf numFmtId="0" fontId="0" fillId="0" borderId="4" xfId="0" applyBorder="1"/>
    <xf numFmtId="0" fontId="0" fillId="0" borderId="5" xfId="0" applyBorder="1"/>
    <xf numFmtId="20" fontId="2" fillId="0" borderId="11" xfId="0" applyNumberFormat="1" applyFont="1" applyBorder="1"/>
    <xf numFmtId="1" fontId="0" fillId="0" borderId="0" xfId="0" applyNumberFormat="1"/>
    <xf numFmtId="0" fontId="0" fillId="0" borderId="5" xfId="0" applyBorder="1" applyAlignment="1">
      <alignment wrapText="1"/>
    </xf>
    <xf numFmtId="0" fontId="0" fillId="0" borderId="16" xfId="0" applyBorder="1"/>
    <xf numFmtId="0" fontId="2" fillId="0" borderId="18" xfId="0" applyFont="1" applyBorder="1"/>
    <xf numFmtId="0" fontId="2" fillId="0" borderId="19" xfId="0" applyFont="1" applyBorder="1"/>
    <xf numFmtId="0" fontId="1" fillId="0" borderId="20" xfId="0" applyFont="1" applyBorder="1"/>
    <xf numFmtId="0" fontId="1" fillId="0" borderId="18" xfId="0" applyFont="1" applyBorder="1"/>
    <xf numFmtId="0" fontId="1" fillId="0" borderId="18" xfId="0" applyFont="1" applyBorder="1" applyAlignment="1">
      <alignment wrapText="1"/>
    </xf>
    <xf numFmtId="0" fontId="1" fillId="0" borderId="20" xfId="0" applyFont="1" applyBorder="1" applyAlignment="1">
      <alignment wrapText="1"/>
    </xf>
    <xf numFmtId="0" fontId="1" fillId="0" borderId="6" xfId="0" applyFont="1" applyBorder="1" applyAlignment="1">
      <alignment wrapText="1"/>
    </xf>
    <xf numFmtId="0" fontId="1" fillId="0" borderId="19" xfId="0" applyFont="1" applyBorder="1" applyAlignment="1">
      <alignment wrapText="1"/>
    </xf>
    <xf numFmtId="0" fontId="1" fillId="0" borderId="21" xfId="0" applyFont="1" applyBorder="1"/>
    <xf numFmtId="0" fontId="1" fillId="0" borderId="19" xfId="0" applyFont="1" applyBorder="1"/>
    <xf numFmtId="0" fontId="2" fillId="0" borderId="20" xfId="0" applyFont="1" applyBorder="1"/>
    <xf numFmtId="0" fontId="2" fillId="0" borderId="6" xfId="0" applyFont="1" applyBorder="1"/>
    <xf numFmtId="0" fontId="0" fillId="0" borderId="15" xfId="0" applyBorder="1"/>
    <xf numFmtId="20" fontId="2" fillId="0" borderId="8" xfId="0" applyNumberFormat="1" applyFont="1" applyBorder="1"/>
    <xf numFmtId="20" fontId="2" fillId="0" borderId="9" xfId="0" applyNumberFormat="1" applyFont="1" applyBorder="1"/>
    <xf numFmtId="20" fontId="1" fillId="0" borderId="10" xfId="0" applyNumberFormat="1" applyFont="1" applyBorder="1" applyAlignment="1">
      <alignment horizontal="right"/>
    </xf>
    <xf numFmtId="20" fontId="1" fillId="0" borderId="8" xfId="0" applyNumberFormat="1" applyFont="1" applyBorder="1"/>
    <xf numFmtId="20" fontId="1" fillId="0" borderId="8" xfId="0" applyNumberFormat="1" applyFont="1" applyBorder="1" applyAlignment="1">
      <alignment horizontal="right"/>
    </xf>
    <xf numFmtId="20" fontId="2" fillId="0" borderId="9" xfId="0" applyNumberFormat="1" applyFont="1" applyBorder="1" applyAlignment="1">
      <alignment horizontal="right"/>
    </xf>
    <xf numFmtId="0" fontId="1" fillId="0" borderId="8" xfId="0" applyFont="1" applyBorder="1" applyAlignment="1">
      <alignment horizontal="right" vertical="top" wrapText="1"/>
    </xf>
    <xf numFmtId="20" fontId="2" fillId="0" borderId="9" xfId="0" applyNumberFormat="1" applyFont="1" applyBorder="1" applyAlignment="1">
      <alignment horizontal="right" vertical="top" wrapText="1"/>
    </xf>
    <xf numFmtId="0" fontId="1" fillId="0" borderId="22" xfId="0" applyFont="1" applyBorder="1" applyAlignment="1">
      <alignment horizontal="right" vertical="top" wrapText="1"/>
    </xf>
    <xf numFmtId="20" fontId="1" fillId="0" borderId="9" xfId="0" applyNumberFormat="1" applyFont="1" applyBorder="1" applyAlignment="1">
      <alignment horizontal="right" vertical="top" wrapText="1"/>
    </xf>
    <xf numFmtId="0" fontId="0" fillId="0" borderId="23" xfId="0" applyBorder="1"/>
    <xf numFmtId="0" fontId="0" fillId="0" borderId="17" xfId="0" applyBorder="1"/>
    <xf numFmtId="20" fontId="2" fillId="0" borderId="8" xfId="0" applyNumberFormat="1" applyFont="1" applyBorder="1" applyAlignment="1">
      <alignment horizontal="right"/>
    </xf>
    <xf numFmtId="20" fontId="1" fillId="0" borderId="9" xfId="0" applyNumberFormat="1" applyFont="1" applyBorder="1" applyAlignment="1">
      <alignment horizontal="right"/>
    </xf>
    <xf numFmtId="20" fontId="1" fillId="0" borderId="10" xfId="0" applyNumberFormat="1" applyFont="1" applyBorder="1"/>
    <xf numFmtId="20" fontId="1" fillId="0" borderId="9" xfId="0" applyNumberFormat="1" applyFont="1" applyBorder="1"/>
    <xf numFmtId="20" fontId="3" fillId="0" borderId="8" xfId="0" applyNumberFormat="1" applyFont="1" applyBorder="1"/>
    <xf numFmtId="0" fontId="1" fillId="0" borderId="10" xfId="0" applyFont="1" applyBorder="1" applyAlignment="1">
      <alignment horizontal="right" vertical="top" wrapText="1"/>
    </xf>
    <xf numFmtId="0" fontId="1" fillId="0" borderId="9" xfId="0" applyFont="1" applyBorder="1" applyAlignment="1">
      <alignment horizontal="right" vertical="top" wrapText="1"/>
    </xf>
    <xf numFmtId="0" fontId="0" fillId="0" borderId="10" xfId="0" applyBorder="1"/>
    <xf numFmtId="20" fontId="1" fillId="0" borderId="8" xfId="0" applyNumberFormat="1" applyFont="1" applyBorder="1" applyAlignment="1">
      <alignment horizontal="right" vertical="top" wrapText="1"/>
    </xf>
    <xf numFmtId="20" fontId="1" fillId="0" borderId="22" xfId="0" applyNumberFormat="1" applyFont="1" applyBorder="1" applyAlignment="1">
      <alignment horizontal="right" vertical="top" wrapText="1"/>
    </xf>
    <xf numFmtId="20" fontId="1" fillId="0" borderId="10" xfId="0" applyNumberFormat="1" applyFont="1" applyBorder="1" applyAlignment="1">
      <alignment horizontal="right" vertical="top" wrapText="1"/>
    </xf>
    <xf numFmtId="20" fontId="2" fillId="0" borderId="13" xfId="0" applyNumberFormat="1" applyFont="1" applyBorder="1"/>
    <xf numFmtId="20" fontId="1" fillId="0" borderId="24" xfId="0" applyNumberFormat="1" applyFont="1" applyBorder="1"/>
    <xf numFmtId="20" fontId="1" fillId="0" borderId="11" xfId="0" applyNumberFormat="1" applyFont="1" applyBorder="1"/>
    <xf numFmtId="0" fontId="1" fillId="0" borderId="11" xfId="0" applyFont="1" applyBorder="1" applyAlignment="1">
      <alignment horizontal="right" vertical="top" wrapText="1"/>
    </xf>
    <xf numFmtId="20" fontId="2" fillId="0" borderId="13" xfId="0" applyNumberFormat="1" applyFont="1" applyBorder="1" applyAlignment="1">
      <alignment horizontal="right" vertical="top" wrapText="1"/>
    </xf>
    <xf numFmtId="20" fontId="1" fillId="0" borderId="24" xfId="0" applyNumberFormat="1" applyFont="1" applyBorder="1" applyAlignment="1">
      <alignment horizontal="right" vertical="top" wrapText="1"/>
    </xf>
    <xf numFmtId="0" fontId="1" fillId="0" borderId="12" xfId="0" applyFont="1" applyBorder="1" applyAlignment="1">
      <alignment horizontal="right" vertical="top" wrapText="1"/>
    </xf>
    <xf numFmtId="0" fontId="2" fillId="0" borderId="13" xfId="0" applyFont="1" applyBorder="1" applyAlignment="1">
      <alignment horizontal="right" vertical="top" wrapText="1"/>
    </xf>
    <xf numFmtId="0" fontId="1" fillId="0" borderId="13" xfId="0" applyFont="1" applyBorder="1" applyAlignment="1">
      <alignment horizontal="right" vertical="top" wrapText="1"/>
    </xf>
    <xf numFmtId="0" fontId="0" fillId="0" borderId="14" xfId="0" applyBorder="1"/>
    <xf numFmtId="20" fontId="1" fillId="0" borderId="13" xfId="0" applyNumberFormat="1" applyFont="1" applyBorder="1"/>
    <xf numFmtId="20" fontId="1" fillId="0" borderId="13" xfId="0" applyNumberFormat="1" applyFont="1" applyBorder="1" applyAlignment="1">
      <alignment horizontal="right" vertical="top" wrapText="1"/>
    </xf>
    <xf numFmtId="0" fontId="1" fillId="0" borderId="24" xfId="0" applyFont="1" applyBorder="1" applyAlignment="1">
      <alignment horizontal="right" vertical="top" wrapText="1"/>
    </xf>
    <xf numFmtId="0" fontId="0" fillId="0" borderId="24" xfId="0" applyBorder="1"/>
    <xf numFmtId="20" fontId="2" fillId="0" borderId="8" xfId="0" applyNumberFormat="1" applyFont="1" applyBorder="1" applyAlignment="1">
      <alignment horizontal="right" vertical="top" wrapText="1"/>
    </xf>
    <xf numFmtId="20" fontId="2" fillId="0" borderId="11" xfId="0" applyNumberFormat="1" applyFont="1" applyBorder="1" applyAlignment="1">
      <alignment horizontal="right" vertical="top" wrapText="1"/>
    </xf>
    <xf numFmtId="0" fontId="5" fillId="0" borderId="5" xfId="0" applyFont="1" applyBorder="1"/>
    <xf numFmtId="0" fontId="5" fillId="0" borderId="0" xfId="0" applyFont="1"/>
    <xf numFmtId="0" fontId="5" fillId="0" borderId="26" xfId="0" applyFont="1" applyBorder="1"/>
    <xf numFmtId="0" fontId="5" fillId="0" borderId="17" xfId="0" applyFont="1" applyBorder="1"/>
    <xf numFmtId="0" fontId="5" fillId="2" borderId="4" xfId="0" applyFont="1" applyFill="1" applyBorder="1"/>
    <xf numFmtId="20" fontId="5" fillId="3" borderId="17" xfId="0" applyNumberFormat="1" applyFont="1" applyFill="1" applyBorder="1"/>
    <xf numFmtId="0" fontId="5" fillId="0" borderId="30" xfId="0" applyFont="1" applyBorder="1"/>
    <xf numFmtId="0" fontId="5" fillId="2" borderId="2" xfId="0" applyFont="1" applyFill="1" applyBorder="1"/>
    <xf numFmtId="20" fontId="5" fillId="4" borderId="17" xfId="0" applyNumberFormat="1" applyFont="1" applyFill="1" applyBorder="1"/>
    <xf numFmtId="20" fontId="5" fillId="5" borderId="2" xfId="0" applyNumberFormat="1" applyFont="1" applyFill="1" applyBorder="1"/>
    <xf numFmtId="20" fontId="5" fillId="0" borderId="17" xfId="0" applyNumberFormat="1" applyFont="1" applyBorder="1" applyAlignment="1">
      <alignment horizontal="left"/>
    </xf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1" fillId="5" borderId="20" xfId="0" applyFont="1" applyFill="1" applyBorder="1"/>
    <xf numFmtId="20" fontId="1" fillId="5" borderId="23" xfId="0" applyNumberFormat="1" applyFont="1" applyFill="1" applyBorder="1" applyAlignment="1">
      <alignment horizontal="right"/>
    </xf>
    <xf numFmtId="0" fontId="0" fillId="5" borderId="15" xfId="0" applyFill="1" applyBorder="1"/>
    <xf numFmtId="20" fontId="1" fillId="5" borderId="23" xfId="0" applyNumberFormat="1" applyFont="1" applyFill="1" applyBorder="1"/>
    <xf numFmtId="20" fontId="1" fillId="5" borderId="10" xfId="0" applyNumberFormat="1" applyFont="1" applyFill="1" applyBorder="1" applyAlignment="1">
      <alignment horizontal="right"/>
    </xf>
    <xf numFmtId="0" fontId="1" fillId="5" borderId="19" xfId="0" applyFont="1" applyFill="1" applyBorder="1"/>
    <xf numFmtId="20" fontId="2" fillId="0" borderId="23" xfId="0" applyNumberFormat="1" applyFont="1" applyBorder="1"/>
    <xf numFmtId="20" fontId="2" fillId="0" borderId="23" xfId="0" applyNumberFormat="1" applyFont="1" applyBorder="1" applyAlignment="1">
      <alignment horizontal="right"/>
    </xf>
    <xf numFmtId="20" fontId="2" fillId="0" borderId="14" xfId="0" applyNumberFormat="1" applyFont="1" applyBorder="1"/>
    <xf numFmtId="20" fontId="2" fillId="0" borderId="14" xfId="0" applyNumberFormat="1" applyFont="1" applyBorder="1" applyAlignment="1">
      <alignment horizontal="right"/>
    </xf>
    <xf numFmtId="0" fontId="4" fillId="0" borderId="4" xfId="0" applyFont="1" applyBorder="1" applyAlignment="1"/>
    <xf numFmtId="0" fontId="0" fillId="0" borderId="25" xfId="0" applyBorder="1" applyAlignment="1"/>
    <xf numFmtId="0" fontId="0" fillId="0" borderId="16" xfId="0" applyBorder="1" applyAlignment="1"/>
    <xf numFmtId="0" fontId="0" fillId="0" borderId="5" xfId="0" applyBorder="1" applyAlignment="1"/>
    <xf numFmtId="0" fontId="0" fillId="0" borderId="0" xfId="0" applyAlignment="1"/>
    <xf numFmtId="0" fontId="0" fillId="0" borderId="26" xfId="0" applyBorder="1" applyAlignment="1"/>
    <xf numFmtId="0" fontId="5" fillId="0" borderId="5" xfId="0" applyFont="1" applyBorder="1" applyAlignment="1"/>
    <xf numFmtId="0" fontId="0" fillId="0" borderId="27" xfId="0" applyBorder="1" applyAlignment="1"/>
    <xf numFmtId="0" fontId="0" fillId="0" borderId="28" xfId="0" applyBorder="1" applyAlignment="1"/>
    <xf numFmtId="0" fontId="0" fillId="0" borderId="29" xfId="0" applyBorder="1" applyAlignment="1"/>
  </cellXfs>
  <cellStyles count="1">
    <cellStyle name="Normal" xfId="0" builtinId="0"/>
  </cellStyles>
  <dxfs count="6"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18073D-4051-1A45-A30C-7B95A3480C22}">
  <dimension ref="A1:P88"/>
  <sheetViews>
    <sheetView zoomScale="90" zoomScaleNormal="90" workbookViewId="0">
      <pane xSplit="2" ySplit="7" topLeftCell="C74" activePane="bottomRight" state="frozen"/>
      <selection pane="bottomRight" activeCell="B74" sqref="B74"/>
      <selection pane="bottomLeft" activeCell="A8" sqref="A8"/>
      <selection pane="topRight" activeCell="C1" sqref="C1"/>
    </sheetView>
  </sheetViews>
  <sheetFormatPr defaultColWidth="11" defaultRowHeight="15.75"/>
  <cols>
    <col min="1" max="1" width="15.625" customWidth="1"/>
    <col min="2" max="2" width="106.375" customWidth="1"/>
    <col min="3" max="9" width="17.875" customWidth="1"/>
    <col min="10" max="13" width="28.875" customWidth="1"/>
    <col min="14" max="16" width="17.875" customWidth="1"/>
  </cols>
  <sheetData>
    <row r="1" spans="1:16">
      <c r="A1" t="s">
        <v>0</v>
      </c>
    </row>
    <row r="6" spans="1:16" ht="16.5" thickBot="1">
      <c r="A6" t="s">
        <v>1</v>
      </c>
      <c r="C6" t="s">
        <v>2</v>
      </c>
    </row>
    <row r="7" spans="1:16" ht="16.5" thickBot="1">
      <c r="A7" s="4" t="s">
        <v>3</v>
      </c>
      <c r="B7" s="6"/>
      <c r="C7" s="24" t="s">
        <v>4</v>
      </c>
      <c r="D7" s="24" t="s">
        <v>5</v>
      </c>
      <c r="E7" s="24" t="s">
        <v>6</v>
      </c>
      <c r="F7" s="24" t="s">
        <v>7</v>
      </c>
      <c r="G7" s="24" t="s">
        <v>8</v>
      </c>
      <c r="H7" s="24" t="s">
        <v>9</v>
      </c>
      <c r="I7" s="24" t="s">
        <v>10</v>
      </c>
      <c r="J7" s="80" t="s">
        <v>11</v>
      </c>
      <c r="K7" s="80" t="s">
        <v>12</v>
      </c>
      <c r="L7" s="80" t="s">
        <v>13</v>
      </c>
      <c r="M7" s="80" t="s">
        <v>14</v>
      </c>
      <c r="N7" s="24" t="s">
        <v>15</v>
      </c>
      <c r="O7" s="24" t="s">
        <v>16</v>
      </c>
      <c r="P7" s="11" t="s">
        <v>17</v>
      </c>
    </row>
    <row r="8" spans="1:16">
      <c r="B8" s="12" t="s">
        <v>18</v>
      </c>
      <c r="C8" s="25">
        <v>6.25E-2</v>
      </c>
      <c r="D8" s="25">
        <v>6.25E-2</v>
      </c>
      <c r="E8" s="25">
        <v>6.25E-2</v>
      </c>
      <c r="F8" s="25">
        <v>6.25E-2</v>
      </c>
      <c r="G8" s="25">
        <v>6.25E-2</v>
      </c>
      <c r="H8" s="25">
        <v>6.25E-2</v>
      </c>
      <c r="I8" s="25">
        <v>7.2916666666666671E-2</v>
      </c>
      <c r="J8" s="25">
        <v>8.3333333333333329E-2</v>
      </c>
      <c r="K8" s="25">
        <v>8.3333333333333329E-2</v>
      </c>
      <c r="L8" s="25">
        <v>8.3333333333333329E-2</v>
      </c>
      <c r="M8" s="25">
        <v>8.3333333333333329E-2</v>
      </c>
      <c r="N8" s="25">
        <v>8.3333333333333329E-2</v>
      </c>
      <c r="O8" s="25">
        <v>7.2916666666666671E-2</v>
      </c>
      <c r="P8" s="8">
        <v>6.25E-2</v>
      </c>
    </row>
    <row r="9" spans="1:16">
      <c r="B9" s="13" t="s">
        <v>19</v>
      </c>
      <c r="C9" s="26">
        <v>3.125E-2</v>
      </c>
      <c r="D9" s="26">
        <v>3.125E-2</v>
      </c>
      <c r="E9" s="26">
        <v>3.125E-2</v>
      </c>
      <c r="F9" s="30">
        <v>4.1666666666666664E-2</v>
      </c>
      <c r="G9" s="26">
        <v>3.125E-2</v>
      </c>
      <c r="H9" s="26">
        <v>3.125E-2</v>
      </c>
      <c r="I9" s="26">
        <v>6.25E-2</v>
      </c>
      <c r="J9" s="26">
        <v>7.2916666666666671E-2</v>
      </c>
      <c r="K9" s="26">
        <v>7.2916666666666671E-2</v>
      </c>
      <c r="L9" s="26">
        <v>7.2916666666666671E-2</v>
      </c>
      <c r="M9" s="26">
        <v>7.2916666666666671E-2</v>
      </c>
      <c r="N9" s="26">
        <v>7.2916666666666671E-2</v>
      </c>
      <c r="O9" s="26">
        <v>6.25E-2</v>
      </c>
      <c r="P9" s="48">
        <v>5.2083333333333336E-2</v>
      </c>
    </row>
    <row r="10" spans="1:16">
      <c r="B10" s="13" t="s">
        <v>20</v>
      </c>
      <c r="C10" s="85" t="s">
        <v>21</v>
      </c>
      <c r="D10" s="85" t="s">
        <v>21</v>
      </c>
      <c r="E10" s="85" t="s">
        <v>21</v>
      </c>
      <c r="F10" s="85" t="s">
        <v>21</v>
      </c>
      <c r="G10" s="85" t="s">
        <v>21</v>
      </c>
      <c r="H10" s="85" t="s">
        <v>21</v>
      </c>
      <c r="I10" s="85" t="s">
        <v>21</v>
      </c>
      <c r="J10" s="84">
        <v>4.1666666666666664E-2</v>
      </c>
      <c r="K10" s="84">
        <v>4.1666666666666664E-2</v>
      </c>
      <c r="L10" s="84">
        <v>4.1666666666666664E-2</v>
      </c>
      <c r="M10" s="84">
        <v>4.1666666666666664E-2</v>
      </c>
      <c r="N10" s="84"/>
      <c r="O10" s="84"/>
      <c r="P10" s="86"/>
    </row>
    <row r="11" spans="1:16" ht="16.5" thickBot="1">
      <c r="A11" s="7"/>
      <c r="B11" s="14" t="s">
        <v>22</v>
      </c>
      <c r="C11" s="82" t="s">
        <v>23</v>
      </c>
      <c r="D11" s="82" t="s">
        <v>23</v>
      </c>
      <c r="E11" s="27" t="s">
        <v>21</v>
      </c>
      <c r="F11" s="27" t="s">
        <v>24</v>
      </c>
      <c r="G11" s="27" t="s">
        <v>21</v>
      </c>
      <c r="H11" s="27" t="s">
        <v>21</v>
      </c>
      <c r="I11" s="27" t="s">
        <v>21</v>
      </c>
      <c r="J11" s="39">
        <v>0</v>
      </c>
      <c r="K11" s="39">
        <v>0</v>
      </c>
      <c r="L11" s="39">
        <v>1.0416666666666666E-2</v>
      </c>
      <c r="M11" s="39">
        <v>0</v>
      </c>
      <c r="N11" s="39">
        <v>0</v>
      </c>
      <c r="O11" s="39">
        <v>2.0833333333333332E-2</v>
      </c>
      <c r="P11" s="49">
        <v>3.125E-2</v>
      </c>
    </row>
    <row r="12" spans="1:16">
      <c r="A12" s="7"/>
      <c r="B12" s="15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50"/>
    </row>
    <row r="13" spans="1:16">
      <c r="A13" s="7"/>
      <c r="B13" s="13" t="s">
        <v>25</v>
      </c>
      <c r="C13" s="26">
        <v>8.3333333333333329E-2</v>
      </c>
      <c r="D13" s="26">
        <v>8.3333333333333329E-2</v>
      </c>
      <c r="E13" s="26">
        <v>8.3333333333333329E-2</v>
      </c>
      <c r="F13" s="26">
        <v>8.3333333333333329E-2</v>
      </c>
      <c r="G13" s="26">
        <v>8.3333333333333329E-2</v>
      </c>
      <c r="H13" s="26">
        <v>8.3333333333333329E-2</v>
      </c>
      <c r="I13" s="26">
        <v>9.375E-2</v>
      </c>
      <c r="J13" s="26">
        <v>0.10416666666666667</v>
      </c>
      <c r="K13" s="26">
        <v>0.10416666666666667</v>
      </c>
      <c r="L13" s="26">
        <v>0.10416666666666667</v>
      </c>
      <c r="M13" s="26">
        <v>0.10416666666666667</v>
      </c>
      <c r="N13" s="26">
        <v>0.10416666666666667</v>
      </c>
      <c r="O13" s="26">
        <v>9.375E-2</v>
      </c>
      <c r="P13" s="48">
        <v>8.3333333333333329E-2</v>
      </c>
    </row>
    <row r="14" spans="1:16">
      <c r="A14" s="7"/>
      <c r="B14" s="13" t="s">
        <v>26</v>
      </c>
      <c r="C14" s="26">
        <v>5.2083333333333336E-2</v>
      </c>
      <c r="D14" s="26">
        <v>5.2083333333333336E-2</v>
      </c>
      <c r="E14" s="26">
        <v>5.2083333333333336E-2</v>
      </c>
      <c r="F14" s="26">
        <v>6.25E-2</v>
      </c>
      <c r="G14" s="26">
        <v>5.2083333333333336E-2</v>
      </c>
      <c r="H14" s="26">
        <v>5.2083333333333336E-2</v>
      </c>
      <c r="I14" s="26">
        <v>8.3333333333333329E-2</v>
      </c>
      <c r="J14" s="26">
        <v>9.375E-2</v>
      </c>
      <c r="K14" s="26">
        <v>9.375E-2</v>
      </c>
      <c r="L14" s="26">
        <v>9.375E-2</v>
      </c>
      <c r="M14" s="26">
        <v>9.375E-2</v>
      </c>
      <c r="N14" s="26">
        <v>9.375E-2</v>
      </c>
      <c r="O14" s="26">
        <v>8.3333333333333329E-2</v>
      </c>
      <c r="P14" s="48">
        <v>7.2916666666666671E-2</v>
      </c>
    </row>
    <row r="15" spans="1:16">
      <c r="A15" s="7"/>
      <c r="B15" s="13" t="s">
        <v>27</v>
      </c>
      <c r="C15" s="85" t="s">
        <v>21</v>
      </c>
      <c r="D15" s="85" t="s">
        <v>21</v>
      </c>
      <c r="E15" s="85" t="s">
        <v>21</v>
      </c>
      <c r="F15" s="85" t="s">
        <v>21</v>
      </c>
      <c r="G15" s="85" t="s">
        <v>21</v>
      </c>
      <c r="H15" s="85" t="s">
        <v>21</v>
      </c>
      <c r="I15" s="84">
        <v>4.1666666666666664E-2</v>
      </c>
      <c r="J15" s="84">
        <v>5.2083333333333336E-2</v>
      </c>
      <c r="K15" s="84">
        <v>5.2083333333333336E-2</v>
      </c>
      <c r="L15" s="84">
        <v>5.2083333333333336E-2</v>
      </c>
      <c r="M15" s="84">
        <v>5.2083333333333336E-2</v>
      </c>
      <c r="N15" s="85" t="s">
        <v>21</v>
      </c>
      <c r="O15" s="85" t="s">
        <v>21</v>
      </c>
      <c r="P15" s="85" t="s">
        <v>21</v>
      </c>
    </row>
    <row r="16" spans="1:16" ht="16.5" thickBot="1">
      <c r="A16" s="7"/>
      <c r="B16" s="14" t="s">
        <v>28</v>
      </c>
      <c r="C16" s="82">
        <v>0</v>
      </c>
      <c r="D16" s="82">
        <v>0</v>
      </c>
      <c r="E16" s="27" t="s">
        <v>21</v>
      </c>
      <c r="F16" s="27" t="s">
        <v>24</v>
      </c>
      <c r="G16" s="27" t="s">
        <v>21</v>
      </c>
      <c r="H16" s="27" t="s">
        <v>21</v>
      </c>
      <c r="I16" s="39">
        <v>3.125E-2</v>
      </c>
      <c r="J16" s="39">
        <v>1.0416666666666666E-2</v>
      </c>
      <c r="K16" s="39">
        <v>1.0416666666666666E-2</v>
      </c>
      <c r="L16" s="39">
        <v>2.0833333333333332E-2</v>
      </c>
      <c r="M16" s="39">
        <v>1.0416666666666666E-2</v>
      </c>
      <c r="N16" s="39">
        <v>1.0416666666666666E-2</v>
      </c>
      <c r="O16" s="39">
        <v>3.125E-2</v>
      </c>
      <c r="P16" s="49">
        <v>4.1666666666666664E-2</v>
      </c>
    </row>
    <row r="17" spans="1:16">
      <c r="A17" s="7"/>
      <c r="B17" s="15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50"/>
    </row>
    <row r="18" spans="1:16">
      <c r="A18" s="7"/>
      <c r="B18" s="13" t="s">
        <v>29</v>
      </c>
      <c r="C18" s="26">
        <v>7.2916666666666671E-2</v>
      </c>
      <c r="D18" s="26">
        <v>7.2916666666666671E-2</v>
      </c>
      <c r="E18" s="26">
        <v>7.2916666666666671E-2</v>
      </c>
      <c r="F18" s="26">
        <v>7.2916666666666671E-2</v>
      </c>
      <c r="G18" s="26">
        <v>7.2916666666666671E-2</v>
      </c>
      <c r="H18" s="26">
        <v>7.2916666666666671E-2</v>
      </c>
      <c r="I18" s="26">
        <v>8.3333333333333329E-2</v>
      </c>
      <c r="J18" s="26">
        <v>9.375E-2</v>
      </c>
      <c r="K18" s="26">
        <v>9.375E-2</v>
      </c>
      <c r="L18" s="26">
        <v>9.375E-2</v>
      </c>
      <c r="M18" s="26">
        <v>9.375E-2</v>
      </c>
      <c r="N18" s="26">
        <v>9.375E-2</v>
      </c>
      <c r="O18" s="26">
        <v>8.3333333333333329E-2</v>
      </c>
      <c r="P18" s="48">
        <v>7.2916666666666671E-2</v>
      </c>
    </row>
    <row r="19" spans="1:16">
      <c r="A19" s="7"/>
      <c r="B19" s="13" t="s">
        <v>30</v>
      </c>
      <c r="C19" s="26">
        <v>4.1666666666666664E-2</v>
      </c>
      <c r="D19" s="26">
        <v>4.1666666666666664E-2</v>
      </c>
      <c r="E19" s="26">
        <v>4.1666666666666664E-2</v>
      </c>
      <c r="F19" s="30">
        <v>5.2083333333333336E-2</v>
      </c>
      <c r="G19" s="26">
        <v>4.1666666666666664E-2</v>
      </c>
      <c r="H19" s="26">
        <v>4.1666666666666664E-2</v>
      </c>
      <c r="I19" s="26">
        <v>7.2916666666666671E-2</v>
      </c>
      <c r="J19" s="26">
        <v>8.3333333333333329E-2</v>
      </c>
      <c r="K19" s="26">
        <v>8.3333333333333329E-2</v>
      </c>
      <c r="L19" s="26">
        <v>8.3333333333333329E-2</v>
      </c>
      <c r="M19" s="26">
        <v>8.3333333333333329E-2</v>
      </c>
      <c r="N19" s="26">
        <v>8.3333333333333329E-2</v>
      </c>
      <c r="O19" s="26">
        <v>7.2916666666666671E-2</v>
      </c>
      <c r="P19" s="48">
        <v>6.25E-2</v>
      </c>
    </row>
    <row r="20" spans="1:16">
      <c r="A20" s="7"/>
      <c r="B20" s="13" t="s">
        <v>31</v>
      </c>
      <c r="C20" s="85" t="s">
        <v>21</v>
      </c>
      <c r="D20" s="85" t="s">
        <v>21</v>
      </c>
      <c r="E20" s="85" t="s">
        <v>21</v>
      </c>
      <c r="F20" s="85" t="s">
        <v>21</v>
      </c>
      <c r="G20" s="85" t="s">
        <v>21</v>
      </c>
      <c r="H20" s="85" t="s">
        <v>21</v>
      </c>
      <c r="I20" s="84">
        <v>3.125E-2</v>
      </c>
      <c r="J20" s="84">
        <v>4.1666666666666664E-2</v>
      </c>
      <c r="K20" s="84">
        <v>4.1666666666666664E-2</v>
      </c>
      <c r="L20" s="84">
        <v>4.1666666666666664E-2</v>
      </c>
      <c r="M20" s="84">
        <v>4.1666666666666664E-2</v>
      </c>
      <c r="N20" s="85" t="s">
        <v>21</v>
      </c>
      <c r="O20" s="85" t="s">
        <v>21</v>
      </c>
      <c r="P20" s="87" t="s">
        <v>21</v>
      </c>
    </row>
    <row r="21" spans="1:16" ht="16.5" thickBot="1">
      <c r="A21" s="7"/>
      <c r="B21" s="14" t="s">
        <v>32</v>
      </c>
      <c r="C21" s="82" t="s">
        <v>23</v>
      </c>
      <c r="D21" s="82" t="s">
        <v>23</v>
      </c>
      <c r="E21" s="27" t="s">
        <v>21</v>
      </c>
      <c r="F21" s="27" t="s">
        <v>24</v>
      </c>
      <c r="G21" s="27" t="s">
        <v>21</v>
      </c>
      <c r="H21" s="27" t="s">
        <v>21</v>
      </c>
      <c r="I21" s="39">
        <v>2.0833333333333332E-2</v>
      </c>
      <c r="J21" s="39">
        <v>1.0416666666666666E-2</v>
      </c>
      <c r="K21" s="39">
        <v>1.0416666666666666E-2</v>
      </c>
      <c r="L21" s="39">
        <v>1.0416666666666666E-2</v>
      </c>
      <c r="M21" s="39">
        <v>1.0416666666666666E-2</v>
      </c>
      <c r="N21" s="39">
        <v>0</v>
      </c>
      <c r="O21" s="39">
        <v>3.125E-2</v>
      </c>
      <c r="P21" s="49">
        <v>4.1666666666666664E-2</v>
      </c>
    </row>
    <row r="22" spans="1:16">
      <c r="A22" s="7"/>
      <c r="B22" s="12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50"/>
    </row>
    <row r="23" spans="1:16">
      <c r="A23" s="7"/>
      <c r="B23" s="13" t="s">
        <v>33</v>
      </c>
      <c r="C23" s="26">
        <v>8.3333333333333329E-2</v>
      </c>
      <c r="D23" s="26">
        <v>8.3333333333333329E-2</v>
      </c>
      <c r="E23" s="26">
        <v>8.3333333333333329E-2</v>
      </c>
      <c r="F23" s="26">
        <v>8.3333333333333329E-2</v>
      </c>
      <c r="G23" s="26">
        <v>8.3333333333333329E-2</v>
      </c>
      <c r="H23" s="26">
        <v>8.3333333333333329E-2</v>
      </c>
      <c r="I23" s="26">
        <v>9.375E-2</v>
      </c>
      <c r="J23" s="26">
        <v>0.10416666666666667</v>
      </c>
      <c r="K23" s="26">
        <v>0.10416666666666667</v>
      </c>
      <c r="L23" s="26">
        <v>0.10416666666666667</v>
      </c>
      <c r="M23" s="26">
        <v>0.10416666666666667</v>
      </c>
      <c r="N23" s="26">
        <v>0.10416666666666667</v>
      </c>
      <c r="O23" s="26">
        <v>9.375E-2</v>
      </c>
      <c r="P23" s="48">
        <v>8.3333333333333329E-2</v>
      </c>
    </row>
    <row r="24" spans="1:16">
      <c r="A24" s="7"/>
      <c r="B24" s="13" t="s">
        <v>34</v>
      </c>
      <c r="C24" s="26">
        <v>5.2083333333333336E-2</v>
      </c>
      <c r="D24" s="26">
        <v>5.2083333333333336E-2</v>
      </c>
      <c r="E24" s="26">
        <v>5.2083333333333336E-2</v>
      </c>
      <c r="F24" s="26">
        <v>6.25E-2</v>
      </c>
      <c r="G24" s="26">
        <v>5.2083333333333336E-2</v>
      </c>
      <c r="H24" s="26">
        <v>5.2083333333333336E-2</v>
      </c>
      <c r="I24" s="26">
        <v>8.3333333333333329E-2</v>
      </c>
      <c r="J24" s="26">
        <v>9.375E-2</v>
      </c>
      <c r="K24" s="26">
        <v>9.375E-2</v>
      </c>
      <c r="L24" s="26">
        <v>9.375E-2</v>
      </c>
      <c r="M24" s="26">
        <v>9.375E-2</v>
      </c>
      <c r="N24" s="26">
        <v>9.375E-2</v>
      </c>
      <c r="O24" s="26">
        <v>8.3333333333333329E-2</v>
      </c>
      <c r="P24" s="48">
        <v>7.2916666666666671E-2</v>
      </c>
    </row>
    <row r="25" spans="1:16" ht="16.5" thickBot="1">
      <c r="A25" s="7"/>
      <c r="B25" s="14" t="s">
        <v>35</v>
      </c>
      <c r="C25" s="27" t="s">
        <v>21</v>
      </c>
      <c r="D25" s="27" t="s">
        <v>21</v>
      </c>
      <c r="E25" s="27" t="s">
        <v>21</v>
      </c>
      <c r="F25" s="27" t="s">
        <v>24</v>
      </c>
      <c r="G25" s="27" t="s">
        <v>21</v>
      </c>
      <c r="H25" s="27" t="s">
        <v>21</v>
      </c>
      <c r="I25" s="39">
        <v>3.125E-2</v>
      </c>
      <c r="J25" s="39">
        <v>1.0416666666666666E-2</v>
      </c>
      <c r="K25" s="39">
        <v>1.0416666666666666E-2</v>
      </c>
      <c r="L25" s="39">
        <v>2.0833333333333332E-2</v>
      </c>
      <c r="M25" s="39">
        <v>1.0416666666666666E-2</v>
      </c>
      <c r="N25" s="39">
        <v>1.0416666666666666E-2</v>
      </c>
      <c r="O25" s="39">
        <v>4.1666666666666664E-2</v>
      </c>
      <c r="P25" s="49">
        <v>5.2083333333333336E-2</v>
      </c>
    </row>
    <row r="26" spans="1:16">
      <c r="A26" s="7"/>
      <c r="B26" s="15"/>
      <c r="C26" s="29"/>
      <c r="D26" s="29"/>
      <c r="E26" s="29"/>
      <c r="F26" s="29"/>
      <c r="G26" s="29"/>
      <c r="H26" s="29"/>
      <c r="I26" s="28"/>
      <c r="J26" s="28"/>
      <c r="K26" s="28"/>
      <c r="L26" s="28"/>
      <c r="M26" s="28"/>
      <c r="N26" s="28"/>
      <c r="O26" s="28"/>
      <c r="P26" s="50"/>
    </row>
    <row r="27" spans="1:16">
      <c r="A27" s="7"/>
      <c r="B27" s="13" t="s">
        <v>36</v>
      </c>
      <c r="C27" s="26">
        <v>7.2916666666666671E-2</v>
      </c>
      <c r="D27" s="26">
        <v>7.2916666666666671E-2</v>
      </c>
      <c r="E27" s="26">
        <v>7.2916666666666671E-2</v>
      </c>
      <c r="F27" s="26">
        <v>7.2916666666666671E-2</v>
      </c>
      <c r="G27" s="26">
        <v>7.2916666666666671E-2</v>
      </c>
      <c r="H27" s="26">
        <v>7.2916666666666671E-2</v>
      </c>
      <c r="I27" s="26">
        <v>8.3333333333333329E-2</v>
      </c>
      <c r="J27" s="26">
        <v>9.375E-2</v>
      </c>
      <c r="K27" s="26">
        <v>9.375E-2</v>
      </c>
      <c r="L27" s="26">
        <v>9.375E-2</v>
      </c>
      <c r="M27" s="26">
        <v>9.375E-2</v>
      </c>
      <c r="N27" s="26">
        <v>9.375E-2</v>
      </c>
      <c r="O27" s="26">
        <v>8.3333333333333329E-2</v>
      </c>
      <c r="P27" s="48">
        <v>7.2916666666666671E-2</v>
      </c>
    </row>
    <row r="28" spans="1:16">
      <c r="A28" s="7"/>
      <c r="B28" s="13" t="s">
        <v>37</v>
      </c>
      <c r="C28" s="26">
        <v>4.1666666666666664E-2</v>
      </c>
      <c r="D28" s="26">
        <v>4.1666666666666664E-2</v>
      </c>
      <c r="E28" s="26">
        <v>4.1666666666666664E-2</v>
      </c>
      <c r="F28" s="30">
        <v>5.2083333333333336E-2</v>
      </c>
      <c r="G28" s="26">
        <v>4.1666666666666664E-2</v>
      </c>
      <c r="H28" s="26">
        <v>4.1666666666666664E-2</v>
      </c>
      <c r="I28" s="26">
        <v>7.2916666666666671E-2</v>
      </c>
      <c r="J28" s="26">
        <v>8.3333333333333329E-2</v>
      </c>
      <c r="K28" s="26">
        <v>8.3333333333333329E-2</v>
      </c>
      <c r="L28" s="26">
        <v>8.3333333333333329E-2</v>
      </c>
      <c r="M28" s="26">
        <v>8.3333333333333329E-2</v>
      </c>
      <c r="N28" s="26">
        <v>8.3333333333333329E-2</v>
      </c>
      <c r="O28" s="26">
        <v>7.2916666666666671E-2</v>
      </c>
      <c r="P28" s="48">
        <v>6.25E-2</v>
      </c>
    </row>
    <row r="29" spans="1:16" ht="16.5" thickBot="1">
      <c r="A29" s="7"/>
      <c r="B29" s="14" t="s">
        <v>38</v>
      </c>
      <c r="C29" s="27" t="s">
        <v>21</v>
      </c>
      <c r="D29" s="27" t="s">
        <v>21</v>
      </c>
      <c r="E29" s="27" t="s">
        <v>21</v>
      </c>
      <c r="F29" s="27" t="s">
        <v>24</v>
      </c>
      <c r="G29" s="27" t="s">
        <v>21</v>
      </c>
      <c r="H29" s="27" t="s">
        <v>21</v>
      </c>
      <c r="I29" s="39">
        <v>2.0833333333333332E-2</v>
      </c>
      <c r="J29" s="39">
        <v>1.0416666666666666E-2</v>
      </c>
      <c r="K29" s="39">
        <v>1.0416666666666666E-2</v>
      </c>
      <c r="L29" s="39">
        <v>1.0416666666666666E-2</v>
      </c>
      <c r="M29" s="39">
        <v>1.0416666666666666E-2</v>
      </c>
      <c r="N29" s="39">
        <v>0</v>
      </c>
      <c r="O29" s="39">
        <v>3.125E-2</v>
      </c>
      <c r="P29" s="49">
        <v>4.1666666666666664E-2</v>
      </c>
    </row>
    <row r="30" spans="1:16">
      <c r="A30" s="7"/>
      <c r="B30" s="15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50"/>
    </row>
    <row r="31" spans="1:16">
      <c r="A31" s="7"/>
      <c r="B31" s="13" t="s">
        <v>39</v>
      </c>
      <c r="C31" s="26">
        <v>8.3333333333333329E-2</v>
      </c>
      <c r="D31" s="26">
        <v>8.3333333333333329E-2</v>
      </c>
      <c r="E31" s="26">
        <v>8.3333333333333329E-2</v>
      </c>
      <c r="F31" s="26">
        <v>8.3333333333333329E-2</v>
      </c>
      <c r="G31" s="26">
        <v>8.3333333333333329E-2</v>
      </c>
      <c r="H31" s="26">
        <v>8.3333333333333329E-2</v>
      </c>
      <c r="I31" s="26">
        <v>9.375E-2</v>
      </c>
      <c r="J31" s="26">
        <v>0.10416666666666667</v>
      </c>
      <c r="K31" s="26">
        <v>0.10416666666666667</v>
      </c>
      <c r="L31" s="26">
        <v>0.10416666666666667</v>
      </c>
      <c r="M31" s="26">
        <v>0.10416666666666667</v>
      </c>
      <c r="N31" s="26">
        <v>0.10416666666666667</v>
      </c>
      <c r="O31" s="26">
        <v>9.375E-2</v>
      </c>
      <c r="P31" s="48">
        <v>8.3333333333333329E-2</v>
      </c>
    </row>
    <row r="32" spans="1:16">
      <c r="A32" s="7"/>
      <c r="B32" s="13" t="s">
        <v>40</v>
      </c>
      <c r="C32" s="26">
        <v>6.25E-2</v>
      </c>
      <c r="D32" s="26">
        <v>6.25E-2</v>
      </c>
      <c r="E32" s="26">
        <v>6.25E-2</v>
      </c>
      <c r="F32" s="26">
        <v>6.25E-2</v>
      </c>
      <c r="G32" s="26">
        <v>6.25E-2</v>
      </c>
      <c r="H32" s="26">
        <v>6.25E-2</v>
      </c>
      <c r="I32" s="26">
        <v>8.3333333333333329E-2</v>
      </c>
      <c r="J32" s="26">
        <v>9.375E-2</v>
      </c>
      <c r="K32" s="26">
        <v>9.375E-2</v>
      </c>
      <c r="L32" s="26">
        <v>9.375E-2</v>
      </c>
      <c r="M32" s="26">
        <v>9.375E-2</v>
      </c>
      <c r="N32" s="26">
        <v>9.375E-2</v>
      </c>
      <c r="O32" s="26">
        <v>8.3333333333333329E-2</v>
      </c>
      <c r="P32" s="48">
        <v>7.2916666666666671E-2</v>
      </c>
    </row>
    <row r="33" spans="1:16">
      <c r="A33" s="7"/>
      <c r="B33" s="13" t="s">
        <v>41</v>
      </c>
      <c r="C33" s="30" t="s">
        <v>21</v>
      </c>
      <c r="D33" s="30" t="s">
        <v>21</v>
      </c>
      <c r="E33" s="30" t="s">
        <v>21</v>
      </c>
      <c r="F33" s="30" t="s">
        <v>21</v>
      </c>
      <c r="G33" s="30" t="s">
        <v>21</v>
      </c>
      <c r="H33" s="30" t="s">
        <v>21</v>
      </c>
      <c r="I33" s="26">
        <v>4.1666666666666664E-2</v>
      </c>
      <c r="J33" s="26">
        <v>5.2083333333333336E-2</v>
      </c>
      <c r="K33" s="26">
        <v>5.2083333333333336E-2</v>
      </c>
      <c r="L33" s="26">
        <v>5.2083333333333336E-2</v>
      </c>
      <c r="M33" s="26">
        <v>5.2083333333333336E-2</v>
      </c>
      <c r="N33" s="26">
        <v>5.2083333333333336E-2</v>
      </c>
      <c r="O33" s="26">
        <v>4.1666666666666664E-2</v>
      </c>
      <c r="P33" s="48">
        <v>4.1666666666666664E-2</v>
      </c>
    </row>
    <row r="34" spans="1:16">
      <c r="A34" s="7"/>
      <c r="B34" s="13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48"/>
    </row>
    <row r="35" spans="1:16" ht="16.5" thickBot="1">
      <c r="A35" s="7"/>
      <c r="B35" s="14" t="s">
        <v>42</v>
      </c>
      <c r="C35" s="27" t="s">
        <v>24</v>
      </c>
      <c r="D35" s="27" t="s">
        <v>24</v>
      </c>
      <c r="E35" s="27" t="s">
        <v>24</v>
      </c>
      <c r="F35" s="27" t="s">
        <v>24</v>
      </c>
      <c r="G35" s="27" t="s">
        <v>24</v>
      </c>
      <c r="H35" s="27" t="s">
        <v>24</v>
      </c>
      <c r="I35" s="39">
        <v>3.125E-2</v>
      </c>
      <c r="J35" s="39">
        <v>1.0416666666666666E-2</v>
      </c>
      <c r="K35" s="39">
        <v>1.0416666666666666E-2</v>
      </c>
      <c r="L35" s="39">
        <v>2.0833333333333332E-2</v>
      </c>
      <c r="M35" s="39">
        <v>1.0416666666666666E-2</v>
      </c>
      <c r="N35" s="39">
        <v>1.0416666666666666E-2</v>
      </c>
      <c r="O35" s="39">
        <v>4.1666666666666664E-2</v>
      </c>
      <c r="P35" s="49">
        <v>4.1666666666666664E-2</v>
      </c>
    </row>
    <row r="36" spans="1:16">
      <c r="A36" s="10"/>
      <c r="B36" s="16"/>
      <c r="C36" s="31"/>
      <c r="D36" s="31"/>
      <c r="E36" s="31"/>
      <c r="F36" s="45"/>
      <c r="G36" s="45"/>
      <c r="H36" s="31"/>
      <c r="I36" s="31"/>
      <c r="J36" s="31"/>
      <c r="K36" s="31"/>
      <c r="L36" s="31"/>
      <c r="M36" s="31"/>
      <c r="N36" s="45"/>
      <c r="O36" s="45"/>
      <c r="P36" s="51"/>
    </row>
    <row r="37" spans="1:16">
      <c r="A37" s="10"/>
      <c r="B37" s="13" t="s">
        <v>43</v>
      </c>
      <c r="C37" s="32">
        <v>6.25E-2</v>
      </c>
      <c r="D37" s="32">
        <v>6.25E-2</v>
      </c>
      <c r="E37" s="32">
        <v>6.25E-2</v>
      </c>
      <c r="F37" s="32">
        <v>6.25E-2</v>
      </c>
      <c r="G37" s="32">
        <v>6.25E-2</v>
      </c>
      <c r="H37" s="32">
        <v>6.25E-2</v>
      </c>
      <c r="I37" s="32">
        <v>8.3333333333333329E-2</v>
      </c>
      <c r="J37" s="32">
        <v>9.375E-2</v>
      </c>
      <c r="K37" s="32">
        <v>9.375E-2</v>
      </c>
      <c r="L37" s="32">
        <v>9.375E-2</v>
      </c>
      <c r="M37" s="32">
        <v>9.375E-2</v>
      </c>
      <c r="N37" s="32">
        <v>9.375E-2</v>
      </c>
      <c r="O37" s="32" t="s">
        <v>21</v>
      </c>
      <c r="P37" s="52">
        <v>7.2916666666666671E-2</v>
      </c>
    </row>
    <row r="38" spans="1:16">
      <c r="A38" s="10"/>
      <c r="B38" s="13" t="s">
        <v>44</v>
      </c>
      <c r="C38" s="32">
        <v>3.125E-2</v>
      </c>
      <c r="D38" s="32">
        <v>3.125E-2</v>
      </c>
      <c r="E38" s="32">
        <v>3.125E-2</v>
      </c>
      <c r="F38" s="32">
        <v>4.1666666666666664E-2</v>
      </c>
      <c r="G38" s="32">
        <v>3.125E-2</v>
      </c>
      <c r="H38" s="32">
        <v>3.125E-2</v>
      </c>
      <c r="I38" s="32">
        <v>6.25E-2</v>
      </c>
      <c r="J38" s="32">
        <v>7.2916666666666671E-2</v>
      </c>
      <c r="K38" s="32">
        <v>7.2916666666666671E-2</v>
      </c>
      <c r="L38" s="32">
        <v>7.2916666666666671E-2</v>
      </c>
      <c r="M38" s="32">
        <v>7.2916666666666671E-2</v>
      </c>
      <c r="N38" s="32">
        <v>7.2916666666666671E-2</v>
      </c>
      <c r="O38" s="32" t="s">
        <v>21</v>
      </c>
      <c r="P38" s="52">
        <v>5.2083333333333336E-2</v>
      </c>
    </row>
    <row r="39" spans="1:16" ht="16.5" thickBot="1">
      <c r="A39" s="10"/>
      <c r="B39" s="17" t="s">
        <v>45</v>
      </c>
      <c r="C39" s="27">
        <v>3.125E-2</v>
      </c>
      <c r="D39" s="27">
        <v>3.125E-2</v>
      </c>
      <c r="E39" s="27">
        <v>3.125E-2</v>
      </c>
      <c r="F39" s="27">
        <v>3.125E-2</v>
      </c>
      <c r="G39" s="27">
        <v>3.125E-2</v>
      </c>
      <c r="H39" s="27">
        <v>3.125E-2</v>
      </c>
      <c r="I39" s="47">
        <v>0</v>
      </c>
      <c r="J39" s="47">
        <v>0</v>
      </c>
      <c r="K39" s="47">
        <v>0</v>
      </c>
      <c r="L39" s="47">
        <v>0</v>
      </c>
      <c r="M39" s="47">
        <v>0</v>
      </c>
      <c r="N39" s="47">
        <v>0</v>
      </c>
      <c r="O39" s="47" t="s">
        <v>21</v>
      </c>
      <c r="P39" s="53">
        <v>3.125E-2</v>
      </c>
    </row>
    <row r="40" spans="1:16">
      <c r="A40" s="10"/>
      <c r="B40" s="18"/>
      <c r="C40" s="33"/>
      <c r="D40" s="33"/>
      <c r="E40" s="33"/>
      <c r="F40" s="46"/>
      <c r="G40" s="46"/>
      <c r="H40" s="33"/>
      <c r="I40" s="33"/>
      <c r="J40" s="33"/>
      <c r="K40" s="33"/>
      <c r="L40" s="33"/>
      <c r="M40" s="33"/>
      <c r="N40" s="46"/>
      <c r="O40" s="46"/>
      <c r="P40" s="54"/>
    </row>
    <row r="41" spans="1:16">
      <c r="A41" s="10"/>
      <c r="B41" s="13" t="s">
        <v>46</v>
      </c>
      <c r="C41" s="32">
        <v>4.1666666666666664E-2</v>
      </c>
      <c r="D41" s="32">
        <v>4.1666666666666664E-2</v>
      </c>
      <c r="E41" s="32">
        <v>4.1666666666666664E-2</v>
      </c>
      <c r="F41" s="32">
        <v>4.1666666666666664E-2</v>
      </c>
      <c r="G41" s="32">
        <v>4.1666666666666664E-2</v>
      </c>
      <c r="H41" s="32">
        <v>4.1666666666666664E-2</v>
      </c>
      <c r="I41" s="32">
        <v>6.25E-2</v>
      </c>
      <c r="J41" s="32">
        <v>7.2916666666666671E-2</v>
      </c>
      <c r="K41" s="32">
        <v>7.2916666666666671E-2</v>
      </c>
      <c r="L41" s="32">
        <v>7.2916666666666671E-2</v>
      </c>
      <c r="M41" s="32">
        <v>7.2916666666666671E-2</v>
      </c>
      <c r="N41" s="32">
        <v>7.2916666666666671E-2</v>
      </c>
      <c r="O41" s="32">
        <v>6.25E-2</v>
      </c>
      <c r="P41" s="55" t="s">
        <v>21</v>
      </c>
    </row>
    <row r="42" spans="1:16">
      <c r="A42" s="10"/>
      <c r="B42" s="13" t="s">
        <v>47</v>
      </c>
      <c r="C42" s="32">
        <v>1.0416666666666666E-2</v>
      </c>
      <c r="D42" s="32">
        <v>1.0416666666666666E-2</v>
      </c>
      <c r="E42" s="32">
        <v>1.0416666666666666E-2</v>
      </c>
      <c r="F42" s="32">
        <v>2.0833333333333332E-2</v>
      </c>
      <c r="G42" s="32">
        <v>1.0416666666666666E-2</v>
      </c>
      <c r="H42" s="32">
        <v>1.0416666666666666E-2</v>
      </c>
      <c r="I42" s="34">
        <v>5.2083333333333336E-2</v>
      </c>
      <c r="J42" s="34">
        <v>6.25E-2</v>
      </c>
      <c r="K42" s="34">
        <v>6.25E-2</v>
      </c>
      <c r="L42" s="34">
        <v>6.25E-2</v>
      </c>
      <c r="M42" s="34">
        <v>6.25E-2</v>
      </c>
      <c r="N42" s="34">
        <v>6.25E-2</v>
      </c>
      <c r="O42" s="34">
        <v>4.1666666666666664E-2</v>
      </c>
      <c r="P42" s="56" t="s">
        <v>21</v>
      </c>
    </row>
    <row r="43" spans="1:16">
      <c r="A43" s="10"/>
      <c r="B43" s="19" t="s">
        <v>48</v>
      </c>
      <c r="C43" s="34">
        <v>1.0416666666666666E-2</v>
      </c>
      <c r="D43" s="34">
        <v>1.0416666666666666E-2</v>
      </c>
      <c r="E43" s="34">
        <v>1.0416666666666666E-2</v>
      </c>
      <c r="F43" s="34">
        <v>1.0416666666666666E-2</v>
      </c>
      <c r="G43" s="34">
        <v>1.0416666666666666E-2</v>
      </c>
      <c r="H43" s="34">
        <v>1.0416666666666666E-2</v>
      </c>
      <c r="I43" s="34">
        <v>0</v>
      </c>
      <c r="J43" s="34">
        <v>0</v>
      </c>
      <c r="K43" s="34">
        <v>0</v>
      </c>
      <c r="L43" s="34">
        <v>0</v>
      </c>
      <c r="M43" s="34">
        <v>0</v>
      </c>
      <c r="N43" s="34">
        <v>0</v>
      </c>
      <c r="O43" s="34">
        <v>0</v>
      </c>
      <c r="P43" s="56" t="s">
        <v>21</v>
      </c>
    </row>
    <row r="44" spans="1:16" ht="16.5" thickBot="1">
      <c r="A44" s="7"/>
      <c r="B44" s="20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57"/>
    </row>
    <row r="45" spans="1:16" ht="16.5" thickBot="1">
      <c r="A45" s="7" t="s">
        <v>49</v>
      </c>
      <c r="B45" s="3"/>
      <c r="C45" s="36" t="s">
        <v>4</v>
      </c>
      <c r="D45" s="36" t="s">
        <v>5</v>
      </c>
      <c r="E45" s="36" t="s">
        <v>6</v>
      </c>
      <c r="F45" s="36" t="s">
        <v>7</v>
      </c>
      <c r="G45" s="36" t="s">
        <v>8</v>
      </c>
      <c r="H45" s="36" t="s">
        <v>9</v>
      </c>
      <c r="I45" s="36" t="s">
        <v>10</v>
      </c>
      <c r="J45" s="80" t="s">
        <v>11</v>
      </c>
      <c r="K45" s="80" t="s">
        <v>12</v>
      </c>
      <c r="L45" s="80" t="s">
        <v>13</v>
      </c>
      <c r="M45" s="80" t="s">
        <v>14</v>
      </c>
      <c r="N45" s="36" t="s">
        <v>15</v>
      </c>
      <c r="O45" s="36" t="s">
        <v>16</v>
      </c>
      <c r="P45" s="5" t="s">
        <v>17</v>
      </c>
    </row>
    <row r="46" spans="1:16">
      <c r="B46" s="12" t="s">
        <v>50</v>
      </c>
      <c r="C46" s="37" t="s">
        <v>51</v>
      </c>
      <c r="D46" s="25">
        <v>0.11458333333333333</v>
      </c>
      <c r="E46" s="25">
        <v>0.11458333333333333</v>
      </c>
      <c r="F46" s="25">
        <v>0.11458333333333333</v>
      </c>
      <c r="G46" s="25">
        <v>0.11458333333333333</v>
      </c>
      <c r="H46" s="25">
        <v>0.11458333333333333</v>
      </c>
      <c r="I46" s="37" t="s">
        <v>21</v>
      </c>
      <c r="J46" s="25">
        <v>0.11458333333333333</v>
      </c>
      <c r="K46" s="25">
        <v>0.11458333333333333</v>
      </c>
      <c r="L46" s="25">
        <v>0.11458333333333333</v>
      </c>
      <c r="M46" s="25">
        <v>0.11458333333333333</v>
      </c>
      <c r="N46" s="25">
        <v>0.11458333333333333</v>
      </c>
      <c r="O46" s="25">
        <v>0.11458333333333333</v>
      </c>
      <c r="P46" s="8">
        <v>0.11458333333333333</v>
      </c>
    </row>
    <row r="47" spans="1:16">
      <c r="B47" s="13" t="s">
        <v>52</v>
      </c>
      <c r="C47" s="30" t="s">
        <v>51</v>
      </c>
      <c r="D47" s="26">
        <v>9.375E-2</v>
      </c>
      <c r="E47" s="26">
        <v>9.375E-2</v>
      </c>
      <c r="F47" s="26">
        <v>0.10416666666666667</v>
      </c>
      <c r="G47" s="26">
        <v>9.375E-2</v>
      </c>
      <c r="H47" s="26">
        <v>9.375E-2</v>
      </c>
      <c r="I47" s="30" t="s">
        <v>21</v>
      </c>
      <c r="J47" s="26">
        <v>0.10416666666666667</v>
      </c>
      <c r="K47" s="26">
        <v>0.10416666666666667</v>
      </c>
      <c r="L47" s="26">
        <v>0.10416666666666667</v>
      </c>
      <c r="M47" s="26">
        <v>0.10416666666666667</v>
      </c>
      <c r="N47" s="26">
        <v>0.10416666666666667</v>
      </c>
      <c r="O47" s="26">
        <v>9.375E-2</v>
      </c>
      <c r="P47" s="48">
        <v>0.10416666666666667</v>
      </c>
    </row>
    <row r="48" spans="1:16">
      <c r="B48" s="13" t="s">
        <v>53</v>
      </c>
      <c r="C48" s="30" t="s">
        <v>51</v>
      </c>
      <c r="D48" s="26">
        <v>4.1666666666666664E-2</v>
      </c>
      <c r="E48" s="30" t="s">
        <v>51</v>
      </c>
      <c r="F48" s="30" t="s">
        <v>51</v>
      </c>
      <c r="G48" s="30" t="s">
        <v>51</v>
      </c>
      <c r="H48" s="30" t="s">
        <v>51</v>
      </c>
      <c r="I48" s="30" t="s">
        <v>51</v>
      </c>
      <c r="J48" s="30" t="s">
        <v>51</v>
      </c>
      <c r="K48" s="30" t="s">
        <v>51</v>
      </c>
      <c r="L48" s="30" t="s">
        <v>51</v>
      </c>
      <c r="M48" s="30" t="s">
        <v>51</v>
      </c>
      <c r="N48" s="30" t="s">
        <v>51</v>
      </c>
      <c r="O48" s="30" t="s">
        <v>51</v>
      </c>
      <c r="P48" s="30" t="s">
        <v>51</v>
      </c>
    </row>
    <row r="49" spans="1:16">
      <c r="A49" s="7"/>
      <c r="B49" s="21" t="s">
        <v>54</v>
      </c>
      <c r="C49" s="38" t="s">
        <v>21</v>
      </c>
      <c r="D49" s="40">
        <v>2.0833333333333332E-2</v>
      </c>
      <c r="E49" s="40">
        <v>2.0833333333333332E-2</v>
      </c>
      <c r="F49" s="40">
        <v>2.0833333333333332E-2</v>
      </c>
      <c r="G49" s="40">
        <v>1.0416666666666666E-2</v>
      </c>
      <c r="H49" s="40">
        <v>1.0416666666666666E-2</v>
      </c>
      <c r="I49" s="38" t="s">
        <v>21</v>
      </c>
      <c r="J49" s="40">
        <v>5.2083333333333336E-2</v>
      </c>
      <c r="K49" s="40">
        <v>5.2083333333333336E-2</v>
      </c>
      <c r="L49" s="40">
        <v>5.2083333333333336E-2</v>
      </c>
      <c r="M49" s="40">
        <v>5.2083333333333336E-2</v>
      </c>
      <c r="N49" s="40">
        <v>5.2083333333333336E-2</v>
      </c>
      <c r="O49" s="40">
        <v>3.125E-2</v>
      </c>
      <c r="P49" s="58">
        <v>3.125E-2</v>
      </c>
    </row>
    <row r="50" spans="1:16" ht="16.5" thickBot="1">
      <c r="A50" s="7"/>
      <c r="B50" s="78" t="s">
        <v>55</v>
      </c>
      <c r="C50" s="38" t="s">
        <v>21</v>
      </c>
      <c r="D50" s="38" t="s">
        <v>21</v>
      </c>
      <c r="E50" s="38" t="s">
        <v>21</v>
      </c>
      <c r="F50" s="38" t="s">
        <v>21</v>
      </c>
      <c r="G50" s="38" t="s">
        <v>21</v>
      </c>
      <c r="H50" s="38" t="s">
        <v>21</v>
      </c>
      <c r="I50" s="79">
        <v>1.0416666666666666E-2</v>
      </c>
      <c r="J50" s="81">
        <v>0</v>
      </c>
      <c r="K50" s="81">
        <v>0</v>
      </c>
      <c r="L50" s="81">
        <v>1.0416666666666666E-2</v>
      </c>
      <c r="M50" s="81">
        <v>0</v>
      </c>
      <c r="N50" s="38" t="s">
        <v>21</v>
      </c>
      <c r="O50" s="38" t="s">
        <v>21</v>
      </c>
      <c r="P50" s="38" t="s">
        <v>21</v>
      </c>
    </row>
    <row r="51" spans="1:16" ht="16.5" thickBot="1">
      <c r="A51" s="7"/>
      <c r="B51" s="14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49"/>
    </row>
    <row r="52" spans="1:16">
      <c r="A52" s="7"/>
      <c r="B52" s="12" t="s">
        <v>56</v>
      </c>
      <c r="C52" s="25">
        <v>0.13541666666666666</v>
      </c>
      <c r="D52" s="25">
        <v>0.13541666666666666</v>
      </c>
      <c r="E52" s="25">
        <v>0.13541666666666666</v>
      </c>
      <c r="F52" s="25">
        <v>0.13541666666666666</v>
      </c>
      <c r="G52" s="25">
        <v>0.13541666666666666</v>
      </c>
      <c r="H52" s="25">
        <v>0.13541666666666666</v>
      </c>
      <c r="I52" s="25">
        <v>0.13541666666666666</v>
      </c>
      <c r="J52" s="25">
        <v>0.125</v>
      </c>
      <c r="K52" s="25">
        <v>0.125</v>
      </c>
      <c r="L52" s="25"/>
      <c r="M52" s="25"/>
      <c r="N52" s="25">
        <v>0.13541666666666666</v>
      </c>
      <c r="O52" s="25">
        <v>0.13541666666666666</v>
      </c>
      <c r="P52" s="8">
        <v>0.13541666666666666</v>
      </c>
    </row>
    <row r="53" spans="1:16">
      <c r="A53" s="7"/>
      <c r="B53" s="13" t="s">
        <v>57</v>
      </c>
      <c r="C53" s="26">
        <v>0.11458333333333333</v>
      </c>
      <c r="D53" s="26">
        <v>0.11458333333333333</v>
      </c>
      <c r="E53" s="26">
        <v>0.11458333333333333</v>
      </c>
      <c r="F53" s="26">
        <v>0.125</v>
      </c>
      <c r="G53" s="26">
        <v>0.11458333333333333</v>
      </c>
      <c r="H53" s="26">
        <v>0.11458333333333333</v>
      </c>
      <c r="I53" s="26">
        <v>0.11458333333333333</v>
      </c>
      <c r="J53" s="26">
        <v>0.11458333333333333</v>
      </c>
      <c r="K53" s="26">
        <v>0.11458333333333333</v>
      </c>
      <c r="L53" s="26"/>
      <c r="M53" s="26"/>
      <c r="N53" s="26">
        <v>0.11458333333333333</v>
      </c>
      <c r="O53" s="26">
        <v>0.125</v>
      </c>
      <c r="P53" s="48">
        <v>0.125</v>
      </c>
    </row>
    <row r="54" spans="1:16">
      <c r="A54" s="7"/>
      <c r="B54" s="13" t="s">
        <v>58</v>
      </c>
      <c r="C54" s="26">
        <v>6.25E-2</v>
      </c>
      <c r="D54" s="26">
        <v>6.25E-2</v>
      </c>
      <c r="E54" s="30" t="s">
        <v>21</v>
      </c>
      <c r="F54" s="30" t="s">
        <v>21</v>
      </c>
      <c r="G54" s="30" t="s">
        <v>21</v>
      </c>
      <c r="H54" s="30" t="s">
        <v>21</v>
      </c>
      <c r="I54" s="30" t="s">
        <v>21</v>
      </c>
      <c r="J54" s="30" t="s">
        <v>21</v>
      </c>
      <c r="K54" s="30" t="s">
        <v>21</v>
      </c>
      <c r="L54" s="30" t="s">
        <v>21</v>
      </c>
      <c r="M54" s="30" t="s">
        <v>21</v>
      </c>
      <c r="N54" s="30" t="s">
        <v>21</v>
      </c>
      <c r="O54" s="30" t="s">
        <v>21</v>
      </c>
      <c r="P54" s="30" t="s">
        <v>21</v>
      </c>
    </row>
    <row r="55" spans="1:16">
      <c r="A55" s="7"/>
      <c r="B55" s="21" t="s">
        <v>59</v>
      </c>
      <c r="C55" s="40">
        <v>1.0416666666666666E-2</v>
      </c>
      <c r="D55" s="40">
        <v>2.0833333333333332E-2</v>
      </c>
      <c r="E55" s="40">
        <v>2.0833333333333332E-2</v>
      </c>
      <c r="F55" s="40">
        <v>1.0416666666666666E-2</v>
      </c>
      <c r="G55" s="40">
        <v>1.0416666666666666E-2</v>
      </c>
      <c r="H55" s="40">
        <v>1.0416666666666666E-2</v>
      </c>
      <c r="I55" s="40">
        <v>4.1666666666666664E-2</v>
      </c>
      <c r="J55" s="40">
        <v>9.375E-2</v>
      </c>
      <c r="K55" s="40">
        <v>9.375E-2</v>
      </c>
      <c r="L55" s="40"/>
      <c r="M55" s="40"/>
      <c r="N55" s="40">
        <v>4.1666666666666664E-2</v>
      </c>
      <c r="O55" s="40">
        <v>3.125E-2</v>
      </c>
      <c r="P55" s="58">
        <v>3.125E-2</v>
      </c>
    </row>
    <row r="56" spans="1:16">
      <c r="A56" s="7"/>
      <c r="B56" s="83" t="s">
        <v>60</v>
      </c>
      <c r="C56" s="38" t="s">
        <v>21</v>
      </c>
      <c r="D56" s="38" t="s">
        <v>21</v>
      </c>
      <c r="E56" s="38" t="s">
        <v>21</v>
      </c>
      <c r="F56" s="38" t="s">
        <v>21</v>
      </c>
      <c r="G56" s="38" t="s">
        <v>21</v>
      </c>
      <c r="H56" s="38" t="s">
        <v>21</v>
      </c>
      <c r="I56" s="81">
        <v>1.0416666666666666E-2</v>
      </c>
      <c r="J56" s="81">
        <v>0</v>
      </c>
      <c r="K56" s="81">
        <v>0</v>
      </c>
      <c r="L56" s="81">
        <v>1.0416666666666666E-2</v>
      </c>
      <c r="M56" s="81">
        <v>0</v>
      </c>
      <c r="N56" s="38" t="s">
        <v>21</v>
      </c>
      <c r="O56" s="38" t="s">
        <v>21</v>
      </c>
      <c r="P56" s="38" t="s">
        <v>21</v>
      </c>
    </row>
    <row r="57" spans="1:16" ht="16.5" thickBot="1">
      <c r="A57" s="7"/>
      <c r="B57" s="14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49"/>
    </row>
    <row r="58" spans="1:16">
      <c r="A58" s="7"/>
      <c r="B58" s="12" t="s">
        <v>61</v>
      </c>
      <c r="C58" s="25">
        <v>0.13541666666666666</v>
      </c>
      <c r="D58" s="25">
        <v>0.13541666666666666</v>
      </c>
      <c r="E58" s="25">
        <v>0.13541666666666666</v>
      </c>
      <c r="F58" s="25">
        <v>0.13541666666666666</v>
      </c>
      <c r="G58" s="25">
        <v>0.13541666666666666</v>
      </c>
      <c r="H58" s="25">
        <v>0.13541666666666666</v>
      </c>
      <c r="I58" s="25">
        <v>0.13541666666666666</v>
      </c>
      <c r="J58" s="25">
        <v>0.125</v>
      </c>
      <c r="K58" s="25">
        <v>0.125</v>
      </c>
      <c r="L58" s="25"/>
      <c r="M58" s="25"/>
      <c r="N58" s="25">
        <v>0.13541666666666666</v>
      </c>
      <c r="O58" s="25">
        <v>0.13541666666666666</v>
      </c>
      <c r="P58" s="8">
        <v>0.13541666666666666</v>
      </c>
    </row>
    <row r="59" spans="1:16">
      <c r="A59" s="7"/>
      <c r="B59" s="13" t="s">
        <v>62</v>
      </c>
      <c r="C59" s="26">
        <v>0.11458333333333333</v>
      </c>
      <c r="D59" s="26">
        <v>0.11458333333333333</v>
      </c>
      <c r="E59" s="26">
        <v>0.11458333333333333</v>
      </c>
      <c r="F59" s="26">
        <v>0.125</v>
      </c>
      <c r="G59" s="26">
        <v>0.11458333333333333</v>
      </c>
      <c r="H59" s="26">
        <v>0.11458333333333333</v>
      </c>
      <c r="I59" s="26">
        <v>0.11458333333333333</v>
      </c>
      <c r="J59" s="26">
        <v>0.11458333333333333</v>
      </c>
      <c r="K59" s="26">
        <v>0.11458333333333333</v>
      </c>
      <c r="L59" s="26"/>
      <c r="M59" s="26"/>
      <c r="N59" s="26">
        <v>0.11458333333333333</v>
      </c>
      <c r="O59" s="26">
        <v>0.125</v>
      </c>
      <c r="P59" s="48">
        <v>0.125</v>
      </c>
    </row>
    <row r="60" spans="1:16">
      <c r="A60" s="7"/>
      <c r="B60" s="13" t="s">
        <v>63</v>
      </c>
      <c r="C60" s="26" t="s">
        <v>64</v>
      </c>
      <c r="D60" s="26">
        <v>7.2916666666666671E-2</v>
      </c>
      <c r="E60" s="30" t="s">
        <v>21</v>
      </c>
      <c r="F60" s="30" t="s">
        <v>21</v>
      </c>
      <c r="G60" s="30" t="s">
        <v>21</v>
      </c>
      <c r="H60" s="30" t="s">
        <v>21</v>
      </c>
      <c r="I60" s="30" t="s">
        <v>21</v>
      </c>
      <c r="J60" s="30" t="s">
        <v>21</v>
      </c>
      <c r="K60" s="30" t="s">
        <v>21</v>
      </c>
      <c r="L60" s="30" t="s">
        <v>21</v>
      </c>
      <c r="M60" s="30" t="s">
        <v>21</v>
      </c>
      <c r="N60" s="30" t="s">
        <v>21</v>
      </c>
      <c r="O60" s="30" t="s">
        <v>21</v>
      </c>
      <c r="P60" s="30" t="s">
        <v>21</v>
      </c>
    </row>
    <row r="61" spans="1:16">
      <c r="A61" s="7"/>
      <c r="B61" s="21" t="s">
        <v>65</v>
      </c>
      <c r="C61" s="40">
        <v>1.0416666666666666E-2</v>
      </c>
      <c r="D61" s="40">
        <v>3.125E-2</v>
      </c>
      <c r="E61" s="40">
        <v>3.125E-2</v>
      </c>
      <c r="F61" s="40">
        <v>1.0416666666666666E-2</v>
      </c>
      <c r="G61" s="40">
        <v>1.0416666666666666E-2</v>
      </c>
      <c r="H61" s="40">
        <v>1.0416666666666666E-2</v>
      </c>
      <c r="I61" s="40">
        <v>4.1666666666666664E-2</v>
      </c>
      <c r="J61" s="40">
        <v>0.10416666666666667</v>
      </c>
      <c r="K61" s="40">
        <v>0.10416666666666667</v>
      </c>
      <c r="L61" s="40"/>
      <c r="M61" s="40"/>
      <c r="N61" s="40">
        <v>4.1666666666666664E-2</v>
      </c>
      <c r="O61" s="40">
        <v>3.125E-2</v>
      </c>
      <c r="P61" s="58">
        <v>3.125E-2</v>
      </c>
    </row>
    <row r="62" spans="1:16">
      <c r="A62" s="7"/>
      <c r="B62" s="83" t="s">
        <v>66</v>
      </c>
      <c r="C62" s="38" t="s">
        <v>21</v>
      </c>
      <c r="D62" s="38" t="s">
        <v>21</v>
      </c>
      <c r="E62" s="38" t="s">
        <v>21</v>
      </c>
      <c r="F62" s="38" t="s">
        <v>21</v>
      </c>
      <c r="G62" s="38" t="s">
        <v>21</v>
      </c>
      <c r="H62" s="38" t="s">
        <v>21</v>
      </c>
      <c r="I62" s="81">
        <v>1.0416666666666666E-2</v>
      </c>
      <c r="J62" s="81">
        <v>0</v>
      </c>
      <c r="K62" s="81">
        <v>0</v>
      </c>
      <c r="L62" s="81">
        <v>1.0416666666666666E-2</v>
      </c>
      <c r="M62" s="81">
        <v>0</v>
      </c>
      <c r="N62" s="38" t="s">
        <v>21</v>
      </c>
      <c r="O62" s="38" t="s">
        <v>21</v>
      </c>
      <c r="P62" s="38" t="s">
        <v>21</v>
      </c>
    </row>
    <row r="63" spans="1:16" ht="16.5" thickBot="1">
      <c r="A63" s="7"/>
      <c r="B63" s="22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49"/>
    </row>
    <row r="64" spans="1:16">
      <c r="A64" s="7"/>
      <c r="B64" s="12" t="s">
        <v>67</v>
      </c>
      <c r="C64" s="41">
        <v>0.14583333333333334</v>
      </c>
      <c r="D64" s="41">
        <v>0.14583333333333334</v>
      </c>
      <c r="E64" s="41">
        <v>0.14583333333333334</v>
      </c>
      <c r="F64" s="41">
        <v>0.14583333333333334</v>
      </c>
      <c r="G64" s="41">
        <v>0.14583333333333334</v>
      </c>
      <c r="H64" s="41">
        <v>0.14583333333333334</v>
      </c>
      <c r="I64" s="25">
        <v>0.14583333333333334</v>
      </c>
      <c r="J64" s="25">
        <v>0.13541666666666666</v>
      </c>
      <c r="K64" s="25">
        <v>0.13541666666666666</v>
      </c>
      <c r="L64" s="25"/>
      <c r="M64" s="25"/>
      <c r="N64" s="25">
        <v>0.14583333333333334</v>
      </c>
      <c r="O64" s="25">
        <v>0.14583333333333334</v>
      </c>
      <c r="P64" s="8">
        <v>0.14583333333333334</v>
      </c>
    </row>
    <row r="65" spans="1:16">
      <c r="A65" s="7"/>
      <c r="B65" s="13" t="s">
        <v>68</v>
      </c>
      <c r="C65" s="26">
        <v>0.125</v>
      </c>
      <c r="D65" s="26">
        <v>0.125</v>
      </c>
      <c r="E65" s="26">
        <v>0.125</v>
      </c>
      <c r="F65" s="26">
        <v>0.13541666666666666</v>
      </c>
      <c r="G65" s="26">
        <v>0.125</v>
      </c>
      <c r="H65" s="26">
        <v>0.125</v>
      </c>
      <c r="I65" s="26">
        <v>0.125</v>
      </c>
      <c r="J65" s="26">
        <v>0.125</v>
      </c>
      <c r="K65" s="26">
        <v>0.125</v>
      </c>
      <c r="L65" s="26"/>
      <c r="M65" s="26"/>
      <c r="N65" s="26">
        <v>0.125</v>
      </c>
      <c r="O65" s="26">
        <v>0.13541666666666666</v>
      </c>
      <c r="P65" s="48">
        <v>0.13541666666666666</v>
      </c>
    </row>
    <row r="66" spans="1:16">
      <c r="A66" s="7"/>
      <c r="B66" s="21" t="s">
        <v>69</v>
      </c>
      <c r="C66" s="40">
        <v>1.0416666666666666E-2</v>
      </c>
      <c r="D66" s="40">
        <v>2.0833333333333332E-2</v>
      </c>
      <c r="E66" s="40">
        <v>2.0833333333333332E-2</v>
      </c>
      <c r="F66" s="40">
        <v>1.0416666666666666E-2</v>
      </c>
      <c r="G66" s="40">
        <v>1.0416666666666666E-2</v>
      </c>
      <c r="H66" s="40">
        <v>1.0416666666666666E-2</v>
      </c>
      <c r="I66" s="40">
        <v>5.2083333333333336E-2</v>
      </c>
      <c r="J66" s="40">
        <v>9.375E-2</v>
      </c>
      <c r="K66" s="38" t="s">
        <v>70</v>
      </c>
      <c r="L66" s="38"/>
      <c r="M66" s="38"/>
      <c r="N66" s="40">
        <v>5.2083333333333336E-2</v>
      </c>
      <c r="O66" s="40">
        <v>4.1666666666666664E-2</v>
      </c>
      <c r="P66" s="58">
        <v>3.125E-2</v>
      </c>
    </row>
    <row r="67" spans="1:16">
      <c r="A67" s="7"/>
      <c r="B67" s="83" t="s">
        <v>71</v>
      </c>
      <c r="C67" s="38" t="s">
        <v>21</v>
      </c>
      <c r="D67" s="38" t="s">
        <v>21</v>
      </c>
      <c r="E67" s="38" t="s">
        <v>21</v>
      </c>
      <c r="F67" s="38" t="s">
        <v>21</v>
      </c>
      <c r="G67" s="38" t="s">
        <v>21</v>
      </c>
      <c r="H67" s="38" t="s">
        <v>21</v>
      </c>
      <c r="I67" s="81">
        <v>2.0833333333333332E-2</v>
      </c>
      <c r="J67" s="81">
        <v>1.0416666666666666E-2</v>
      </c>
      <c r="K67" s="81">
        <v>0</v>
      </c>
      <c r="L67" s="79">
        <v>2.0833333333333332E-2</v>
      </c>
      <c r="M67" s="81">
        <v>0</v>
      </c>
      <c r="N67" s="38" t="s">
        <v>21</v>
      </c>
      <c r="O67" s="38" t="s">
        <v>21</v>
      </c>
      <c r="P67" s="38" t="s">
        <v>21</v>
      </c>
    </row>
    <row r="68" spans="1:16" ht="16.5" thickBot="1">
      <c r="A68" s="7"/>
      <c r="B68" s="14"/>
      <c r="C68" s="39"/>
      <c r="D68" s="39"/>
      <c r="E68" s="39"/>
      <c r="F68" s="39"/>
      <c r="G68" s="39"/>
      <c r="H68" s="39"/>
      <c r="I68" s="39"/>
      <c r="J68" s="39"/>
      <c r="K68" s="39"/>
      <c r="L68" s="39"/>
      <c r="M68" s="39"/>
      <c r="N68" s="39"/>
      <c r="O68" s="39"/>
      <c r="P68" s="49"/>
    </row>
    <row r="69" spans="1:16">
      <c r="A69" s="7"/>
      <c r="B69" s="12" t="s">
        <v>72</v>
      </c>
      <c r="C69" s="41">
        <v>0.15625</v>
      </c>
      <c r="D69" s="41">
        <v>0.15625</v>
      </c>
      <c r="E69" s="41">
        <v>0.15625</v>
      </c>
      <c r="F69" s="41">
        <v>0.15625</v>
      </c>
      <c r="G69" s="41">
        <v>0.15625</v>
      </c>
      <c r="H69" s="41">
        <v>0.15625</v>
      </c>
      <c r="I69" s="25">
        <v>0.15625</v>
      </c>
      <c r="J69" s="25">
        <v>0.14583333333333334</v>
      </c>
      <c r="K69" s="25">
        <v>0.14583333333333334</v>
      </c>
      <c r="L69" s="25"/>
      <c r="M69" s="25"/>
      <c r="N69" s="25">
        <v>0.15625</v>
      </c>
      <c r="O69" s="25">
        <v>0.15625</v>
      </c>
      <c r="P69" s="8">
        <v>0.15625</v>
      </c>
    </row>
    <row r="70" spans="1:16">
      <c r="A70" s="7"/>
      <c r="B70" s="13" t="s">
        <v>73</v>
      </c>
      <c r="C70" s="26">
        <v>0.13541666666666666</v>
      </c>
      <c r="D70" s="26">
        <v>0.13541666666666666</v>
      </c>
      <c r="E70" s="26">
        <v>0.13541666666666666</v>
      </c>
      <c r="F70" s="26">
        <v>0.14583333333333334</v>
      </c>
      <c r="G70" s="26">
        <v>0.13541666666666666</v>
      </c>
      <c r="H70" s="26">
        <v>0.13541666666666666</v>
      </c>
      <c r="I70" s="26">
        <v>0.13541666666666666</v>
      </c>
      <c r="J70" s="26">
        <v>0.13541666666666666</v>
      </c>
      <c r="K70" s="26">
        <v>0.13541666666666666</v>
      </c>
      <c r="L70" s="26"/>
      <c r="M70" s="26"/>
      <c r="N70" s="26">
        <v>0.13541666666666666</v>
      </c>
      <c r="O70" s="26">
        <v>0.14583333333333334</v>
      </c>
      <c r="P70" s="48">
        <v>0.14583333333333334</v>
      </c>
    </row>
    <row r="71" spans="1:16">
      <c r="A71" s="7"/>
      <c r="B71" s="21" t="s">
        <v>74</v>
      </c>
      <c r="C71" s="40">
        <v>1.0416666666666666E-2</v>
      </c>
      <c r="D71" s="40">
        <v>3.125E-2</v>
      </c>
      <c r="E71" s="40">
        <v>3.125E-2</v>
      </c>
      <c r="F71" s="40">
        <v>1.0416666666666666E-2</v>
      </c>
      <c r="G71" s="40">
        <v>1.0416666666666666E-2</v>
      </c>
      <c r="H71" s="40">
        <v>1.0416666666666666E-2</v>
      </c>
      <c r="I71" s="40">
        <v>5.2083333333333336E-2</v>
      </c>
      <c r="J71" s="40">
        <v>0.10416666666666667</v>
      </c>
      <c r="K71" s="38" t="s">
        <v>75</v>
      </c>
      <c r="L71" s="38"/>
      <c r="M71" s="38"/>
      <c r="N71" s="40">
        <v>5.2083333333333336E-2</v>
      </c>
      <c r="O71" s="40">
        <v>4.1666666666666664E-2</v>
      </c>
      <c r="P71" s="58">
        <v>3.125E-2</v>
      </c>
    </row>
    <row r="72" spans="1:16">
      <c r="A72" s="7"/>
      <c r="B72" s="83" t="s">
        <v>76</v>
      </c>
      <c r="C72" s="38" t="s">
        <v>21</v>
      </c>
      <c r="D72" s="38" t="s">
        <v>21</v>
      </c>
      <c r="E72" s="38" t="s">
        <v>21</v>
      </c>
      <c r="F72" s="38" t="s">
        <v>21</v>
      </c>
      <c r="G72" s="38" t="s">
        <v>21</v>
      </c>
      <c r="H72" s="38" t="s">
        <v>21</v>
      </c>
      <c r="I72" s="81">
        <v>2.0833333333333332E-2</v>
      </c>
      <c r="J72" s="81">
        <v>1.0416666666666666E-2</v>
      </c>
      <c r="K72" s="81">
        <v>0</v>
      </c>
      <c r="L72" s="79">
        <v>2.0833333333333332E-2</v>
      </c>
      <c r="M72" s="81">
        <v>0</v>
      </c>
      <c r="N72" s="38" t="s">
        <v>21</v>
      </c>
      <c r="O72" s="38" t="s">
        <v>21</v>
      </c>
      <c r="P72" s="38" t="s">
        <v>21</v>
      </c>
    </row>
    <row r="73" spans="1:16" ht="16.5" thickBot="1">
      <c r="A73" s="7"/>
      <c r="B73" s="14"/>
      <c r="C73" s="39"/>
      <c r="D73" s="39"/>
      <c r="E73" s="39"/>
      <c r="F73" s="39"/>
      <c r="G73" s="39"/>
      <c r="H73" s="39"/>
      <c r="I73" s="39"/>
      <c r="J73" s="39"/>
      <c r="K73" s="39"/>
      <c r="L73" s="39"/>
      <c r="M73" s="39"/>
      <c r="N73" s="39"/>
      <c r="O73" s="39"/>
      <c r="P73" s="49"/>
    </row>
    <row r="74" spans="1:16">
      <c r="A74" s="7"/>
      <c r="B74" s="12" t="s">
        <v>77</v>
      </c>
      <c r="C74" s="41">
        <v>0.14583333333333334</v>
      </c>
      <c r="D74" s="41">
        <v>0.14583333333333334</v>
      </c>
      <c r="E74" s="41">
        <v>0.14583333333333334</v>
      </c>
      <c r="F74" s="41">
        <v>0.14583333333333334</v>
      </c>
      <c r="G74" s="41">
        <v>0.14583333333333334</v>
      </c>
      <c r="H74" s="41">
        <v>0.14583333333333334</v>
      </c>
      <c r="I74" s="25">
        <v>0.13541666666666666</v>
      </c>
      <c r="J74" s="25">
        <v>0.13541666666666666</v>
      </c>
      <c r="K74" s="25">
        <v>0.13541666666666666</v>
      </c>
      <c r="L74" s="25">
        <v>0.13541666666666666</v>
      </c>
      <c r="M74" s="25">
        <v>0.13541666666666666</v>
      </c>
      <c r="N74" s="25">
        <v>0.125</v>
      </c>
      <c r="O74" s="25">
        <v>0.13541666666666666</v>
      </c>
      <c r="P74" s="8">
        <v>0.13541666666666666</v>
      </c>
    </row>
    <row r="75" spans="1:16">
      <c r="A75" s="7"/>
      <c r="B75" s="13" t="s">
        <v>78</v>
      </c>
      <c r="C75" s="26">
        <v>0.125</v>
      </c>
      <c r="D75" s="26">
        <v>0.125</v>
      </c>
      <c r="E75" s="26">
        <v>0.125</v>
      </c>
      <c r="F75" s="26">
        <v>0.13541666666666666</v>
      </c>
      <c r="G75" s="26">
        <v>0.125</v>
      </c>
      <c r="H75" s="26">
        <v>0.125</v>
      </c>
      <c r="I75" s="26">
        <v>0.125</v>
      </c>
      <c r="J75" s="26">
        <v>0.125</v>
      </c>
      <c r="K75" s="26">
        <v>0.125</v>
      </c>
      <c r="L75" s="26">
        <v>0.125</v>
      </c>
      <c r="M75" s="26">
        <v>0.125</v>
      </c>
      <c r="N75" s="26">
        <v>0.11458333333333333</v>
      </c>
      <c r="O75" s="26">
        <v>0.125</v>
      </c>
      <c r="P75" s="48">
        <v>0.13541666666666666</v>
      </c>
    </row>
    <row r="76" spans="1:16">
      <c r="A76" s="10"/>
      <c r="B76" s="19" t="s">
        <v>79</v>
      </c>
      <c r="C76" s="34">
        <v>2.0833333333333332E-2</v>
      </c>
      <c r="D76" s="34">
        <v>2.0833333333333332E-2</v>
      </c>
      <c r="E76" s="34">
        <v>2.0833333333333332E-2</v>
      </c>
      <c r="F76" s="34">
        <v>3.125E-2</v>
      </c>
      <c r="G76" s="34">
        <v>1.0416666666666666E-2</v>
      </c>
      <c r="H76" s="34">
        <v>1.0416666666666666E-2</v>
      </c>
      <c r="I76" s="34">
        <v>5.2083333333333336E-2</v>
      </c>
      <c r="J76" s="34">
        <v>5.2083333333333336E-2</v>
      </c>
      <c r="K76" s="34">
        <v>5.2083333333333336E-2</v>
      </c>
      <c r="L76" s="34">
        <v>5.2083333333333336E-2</v>
      </c>
      <c r="M76" s="34">
        <v>5.2083333333333336E-2</v>
      </c>
      <c r="N76" s="34">
        <v>0.11458333333333333</v>
      </c>
      <c r="O76" s="34">
        <v>4.1666666666666664E-2</v>
      </c>
      <c r="P76" s="59">
        <v>3.125E-2</v>
      </c>
    </row>
    <row r="77" spans="1:16" ht="16.5" thickBot="1">
      <c r="A77" s="10"/>
      <c r="B77" s="17"/>
      <c r="C77" s="42"/>
      <c r="D77" s="42"/>
      <c r="E77" s="42"/>
      <c r="F77" s="47"/>
      <c r="G77" s="47"/>
      <c r="H77" s="42"/>
      <c r="I77" s="42"/>
      <c r="J77" s="42"/>
      <c r="K77" s="42"/>
      <c r="L77" s="42"/>
      <c r="M77" s="42"/>
      <c r="N77" s="47"/>
      <c r="O77" s="47"/>
      <c r="P77" s="60"/>
    </row>
    <row r="78" spans="1:16">
      <c r="A78" s="10"/>
      <c r="B78" s="12" t="s">
        <v>80</v>
      </c>
      <c r="C78" s="62">
        <v>8.3333333333333329E-2</v>
      </c>
      <c r="D78" s="62">
        <v>8.3333333333333329E-2</v>
      </c>
      <c r="E78" s="62">
        <v>8.3333333333333329E-2</v>
      </c>
      <c r="F78" s="62">
        <v>8.3333333333333329E-2</v>
      </c>
      <c r="G78" s="62" t="s">
        <v>21</v>
      </c>
      <c r="H78" s="62">
        <v>8.3333333333333329E-2</v>
      </c>
      <c r="I78" s="62">
        <v>9.375E-2</v>
      </c>
      <c r="J78" s="62">
        <v>0.10416666666666667</v>
      </c>
      <c r="K78" s="62">
        <v>0.10416666666666667</v>
      </c>
      <c r="L78" s="62">
        <v>0.10416666666666667</v>
      </c>
      <c r="M78" s="62">
        <v>0.10416666666666667</v>
      </c>
      <c r="N78" s="62">
        <v>0.10416666666666667</v>
      </c>
      <c r="O78" s="62" t="s">
        <v>21</v>
      </c>
      <c r="P78" s="63">
        <v>8.3333333333333329E-2</v>
      </c>
    </row>
    <row r="79" spans="1:16">
      <c r="A79" s="10"/>
      <c r="B79" s="13" t="s">
        <v>81</v>
      </c>
      <c r="C79" s="32">
        <v>6.25E-2</v>
      </c>
      <c r="D79" s="32">
        <v>6.25E-2</v>
      </c>
      <c r="E79" s="32">
        <v>6.25E-2</v>
      </c>
      <c r="F79" s="32">
        <v>7.2916666666666671E-2</v>
      </c>
      <c r="G79" s="32" t="s">
        <v>21</v>
      </c>
      <c r="H79" s="32">
        <v>6.25E-2</v>
      </c>
      <c r="I79" s="32">
        <v>7.2916666666666671E-2</v>
      </c>
      <c r="J79" s="32">
        <v>8.3333333333333329E-2</v>
      </c>
      <c r="K79" s="32">
        <v>8.3333333333333329E-2</v>
      </c>
      <c r="L79" s="32">
        <v>8.3333333333333329E-2</v>
      </c>
      <c r="M79" s="32">
        <v>8.3333333333333329E-2</v>
      </c>
      <c r="N79" s="32">
        <v>8.3333333333333329E-2</v>
      </c>
      <c r="O79" s="32" t="s">
        <v>21</v>
      </c>
      <c r="P79" s="52">
        <v>7.2916666666666671E-2</v>
      </c>
    </row>
    <row r="80" spans="1:16">
      <c r="A80" s="10"/>
      <c r="B80" s="19" t="s">
        <v>82</v>
      </c>
      <c r="C80" s="34">
        <v>2.0833333333333332E-2</v>
      </c>
      <c r="D80" s="34">
        <v>2.0833333333333332E-2</v>
      </c>
      <c r="E80" s="34">
        <v>2.0833333333333332E-2</v>
      </c>
      <c r="F80" s="34">
        <v>2.0833333333333332E-2</v>
      </c>
      <c r="G80" s="34" t="s">
        <v>21</v>
      </c>
      <c r="H80" s="34">
        <v>1.0416666666666666E-2</v>
      </c>
      <c r="I80" s="34">
        <v>4.1666666666666664E-2</v>
      </c>
      <c r="J80" s="34">
        <v>3.125E-2</v>
      </c>
      <c r="K80" s="34">
        <v>3.125E-2</v>
      </c>
      <c r="L80" s="34">
        <v>3.125E-2</v>
      </c>
      <c r="M80" s="34">
        <v>3.125E-2</v>
      </c>
      <c r="N80" s="34">
        <v>3.125E-2</v>
      </c>
      <c r="O80" s="34" t="s">
        <v>51</v>
      </c>
      <c r="P80" s="59">
        <v>3.125E-2</v>
      </c>
    </row>
    <row r="81" spans="1:16" ht="16.5" thickBot="1">
      <c r="A81" s="10"/>
      <c r="B81" s="17"/>
      <c r="C81" s="42"/>
      <c r="D81" s="42"/>
      <c r="E81" s="42"/>
      <c r="F81" s="47"/>
      <c r="G81" s="47"/>
      <c r="H81" s="42"/>
      <c r="I81" s="42"/>
      <c r="J81" s="42"/>
      <c r="K81" s="42"/>
      <c r="L81" s="42"/>
      <c r="M81" s="42"/>
      <c r="N81" s="47"/>
      <c r="O81" s="47"/>
      <c r="P81" s="60"/>
    </row>
    <row r="82" spans="1:16">
      <c r="A82" s="10"/>
      <c r="B82" s="23" t="s">
        <v>83</v>
      </c>
      <c r="C82" s="62">
        <v>8.3333333333333329E-2</v>
      </c>
      <c r="D82" s="62">
        <v>8.3333333333333329E-2</v>
      </c>
      <c r="E82" s="62">
        <v>8.3333333333333329E-2</v>
      </c>
      <c r="F82" s="62">
        <v>8.3333333333333329E-2</v>
      </c>
      <c r="G82" s="62">
        <v>8.3333333333333329E-2</v>
      </c>
      <c r="H82" s="33" t="s">
        <v>21</v>
      </c>
      <c r="I82" s="62">
        <v>9.375E-2</v>
      </c>
      <c r="J82" s="62">
        <v>0.10416666666666667</v>
      </c>
      <c r="K82" s="62">
        <v>0.10416666666666667</v>
      </c>
      <c r="L82" s="62">
        <v>0.10416666666666667</v>
      </c>
      <c r="M82" s="62">
        <v>0.10416666666666667</v>
      </c>
      <c r="N82" s="62">
        <v>0.10416666666666667</v>
      </c>
      <c r="O82" s="63">
        <v>8.3333333333333329E-2</v>
      </c>
      <c r="P82" s="63" t="s">
        <v>21</v>
      </c>
    </row>
    <row r="83" spans="1:16">
      <c r="A83" s="10"/>
      <c r="B83" s="13" t="s">
        <v>84</v>
      </c>
      <c r="C83" s="32">
        <v>6.25E-2</v>
      </c>
      <c r="D83" s="32">
        <v>6.25E-2</v>
      </c>
      <c r="E83" s="32">
        <v>6.25E-2</v>
      </c>
      <c r="F83" s="32">
        <v>7.2916666666666671E-2</v>
      </c>
      <c r="G83" s="32">
        <v>7.2916666666666671E-2</v>
      </c>
      <c r="H83" s="43" t="s">
        <v>21</v>
      </c>
      <c r="I83" s="32">
        <v>7.2916666666666671E-2</v>
      </c>
      <c r="J83" s="32">
        <v>8.3333333333333329E-2</v>
      </c>
      <c r="K83" s="32">
        <v>8.3333333333333329E-2</v>
      </c>
      <c r="L83" s="32">
        <v>8.3333333333333329E-2</v>
      </c>
      <c r="M83" s="32">
        <v>8.3333333333333329E-2</v>
      </c>
      <c r="N83" s="32">
        <v>8.3333333333333329E-2</v>
      </c>
      <c r="O83" s="52">
        <v>7.2916666666666671E-2</v>
      </c>
      <c r="P83" s="52" t="s">
        <v>21</v>
      </c>
    </row>
    <row r="84" spans="1:16">
      <c r="A84" s="10"/>
      <c r="B84" s="19" t="s">
        <v>85</v>
      </c>
      <c r="C84" s="34">
        <v>2.0833333333333332E-2</v>
      </c>
      <c r="D84" s="34">
        <v>2.0833333333333332E-2</v>
      </c>
      <c r="E84" s="34">
        <v>2.0833333333333332E-2</v>
      </c>
      <c r="F84" s="34">
        <v>2.0833333333333332E-2</v>
      </c>
      <c r="G84" s="34">
        <v>2.0833333333333332E-2</v>
      </c>
      <c r="H84" s="43" t="s">
        <v>21</v>
      </c>
      <c r="I84" s="34">
        <v>4.1666666666666664E-2</v>
      </c>
      <c r="J84" s="34">
        <v>3.125E-2</v>
      </c>
      <c r="K84" s="34">
        <v>3.125E-2</v>
      </c>
      <c r="L84" s="34">
        <v>3.125E-2</v>
      </c>
      <c r="M84" s="34">
        <v>3.125E-2</v>
      </c>
      <c r="N84" s="34">
        <v>3.125E-2</v>
      </c>
      <c r="O84" s="59">
        <v>4.1666666666666664E-2</v>
      </c>
      <c r="P84" s="59" t="s">
        <v>21</v>
      </c>
    </row>
    <row r="85" spans="1:16" ht="16.5" thickBot="1">
      <c r="A85" s="7"/>
      <c r="B85" s="14"/>
      <c r="C85" s="44"/>
      <c r="D85" s="44"/>
      <c r="E85" s="44"/>
      <c r="F85" s="44"/>
      <c r="G85" s="44"/>
      <c r="H85" s="44"/>
      <c r="I85" s="44"/>
      <c r="J85" s="44"/>
      <c r="K85" s="44"/>
      <c r="L85" s="44"/>
      <c r="M85" s="44"/>
      <c r="N85" s="44"/>
      <c r="O85" s="44"/>
      <c r="P85" s="61"/>
    </row>
    <row r="87" spans="1:16">
      <c r="B87" t="s">
        <v>86</v>
      </c>
    </row>
    <row r="88" spans="1:16">
      <c r="B88" t="s">
        <v>87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CA7520-C525-B047-92BD-9786D1FF6B0D}">
  <dimension ref="B1:T127"/>
  <sheetViews>
    <sheetView tabSelected="1" topLeftCell="A6" zoomScale="80" zoomScaleNormal="80" workbookViewId="0">
      <selection activeCell="C10" sqref="C10"/>
    </sheetView>
  </sheetViews>
  <sheetFormatPr defaultColWidth="11" defaultRowHeight="15.75"/>
  <cols>
    <col min="2" max="2" width="20.875" customWidth="1"/>
    <col min="3" max="3" width="126.125" customWidth="1"/>
    <col min="4" max="4" width="51.125" customWidth="1"/>
    <col min="5" max="5" width="28.375" customWidth="1"/>
    <col min="6" max="10" width="20.875" customWidth="1"/>
    <col min="11" max="11" width="25.875" customWidth="1"/>
    <col min="12" max="12" width="26.125" customWidth="1"/>
    <col min="13" max="13" width="26" customWidth="1"/>
    <col min="14" max="14" width="29.125" customWidth="1"/>
    <col min="15" max="17" width="20.875" customWidth="1"/>
  </cols>
  <sheetData>
    <row r="1" spans="2:20" ht="16.5" thickBot="1"/>
    <row r="2" spans="2:20" ht="15.95" customHeight="1">
      <c r="B2" s="88" t="s">
        <v>88</v>
      </c>
      <c r="C2" s="89"/>
      <c r="D2" s="89"/>
      <c r="E2" s="90"/>
    </row>
    <row r="3" spans="2:20">
      <c r="B3" s="91"/>
      <c r="C3" s="92"/>
      <c r="D3" s="92"/>
      <c r="E3" s="93"/>
    </row>
    <row r="4" spans="2:20" ht="21">
      <c r="B4" s="94" t="s">
        <v>89</v>
      </c>
      <c r="C4" s="92"/>
      <c r="D4" s="92"/>
      <c r="E4" s="93"/>
    </row>
    <row r="5" spans="2:20" ht="21">
      <c r="B5" s="94" t="s">
        <v>90</v>
      </c>
      <c r="C5" s="92"/>
      <c r="D5" s="92"/>
      <c r="E5" s="93"/>
    </row>
    <row r="6" spans="2:20" ht="21">
      <c r="B6" s="94" t="s">
        <v>91</v>
      </c>
      <c r="C6" s="92"/>
      <c r="D6" s="92"/>
      <c r="E6" s="93"/>
    </row>
    <row r="7" spans="2:20" ht="21">
      <c r="B7" s="64" t="s">
        <v>92</v>
      </c>
      <c r="C7" s="65"/>
      <c r="D7" s="65"/>
      <c r="E7" s="66"/>
    </row>
    <row r="8" spans="2:20" ht="21">
      <c r="B8" s="94" t="s">
        <v>93</v>
      </c>
      <c r="C8" s="92"/>
      <c r="D8" s="92"/>
      <c r="E8" s="93"/>
    </row>
    <row r="9" spans="2:20" ht="16.5" thickBot="1">
      <c r="B9" s="95"/>
      <c r="C9" s="96"/>
      <c r="D9" s="96"/>
      <c r="E9" s="97"/>
    </row>
    <row r="10" spans="2:20" ht="21.75" thickBot="1">
      <c r="B10" s="67" t="s">
        <v>94</v>
      </c>
      <c r="C10" s="68" t="s">
        <v>30</v>
      </c>
      <c r="D10" s="67" t="s">
        <v>95</v>
      </c>
      <c r="E10" s="69">
        <v>0.27083333333333326</v>
      </c>
    </row>
    <row r="11" spans="2:20" ht="21.75" thickBot="1">
      <c r="B11" s="70" t="s">
        <v>96</v>
      </c>
      <c r="C11" s="71" t="s">
        <v>10</v>
      </c>
      <c r="D11" s="67" t="s">
        <v>97</v>
      </c>
      <c r="E11" s="72">
        <f>IF(E10=$R$111,(E10+C13+$T$15),(E10+C13))</f>
        <v>0.34374999999999994</v>
      </c>
    </row>
    <row r="12" spans="2:20" ht="21.75" thickBot="1">
      <c r="B12" s="64"/>
      <c r="C12" s="65"/>
      <c r="D12" s="65"/>
      <c r="E12" s="66"/>
    </row>
    <row r="13" spans="2:20" ht="21.75" thickBot="1">
      <c r="B13" s="67" t="s">
        <v>98</v>
      </c>
      <c r="C13" s="73">
        <f>INDEX($D$33:$O$98, MATCH($C$10,$C$33:$C$98, 0), MATCH($C$11,$D$32:$O$32, 0))</f>
        <v>7.2916666666666671E-2</v>
      </c>
      <c r="D13" s="74"/>
      <c r="E13" s="66"/>
    </row>
    <row r="14" spans="2:20" ht="21">
      <c r="B14" s="64"/>
      <c r="C14" s="65"/>
      <c r="D14" s="65"/>
      <c r="E14" s="66"/>
    </row>
    <row r="15" spans="2:20" ht="21.75" thickBot="1">
      <c r="B15" s="64" t="s">
        <v>99</v>
      </c>
      <c r="C15" s="65"/>
      <c r="D15" s="65"/>
      <c r="E15" s="66"/>
      <c r="R15" s="1">
        <v>0</v>
      </c>
      <c r="S15" s="1">
        <v>1.0416666666666666E-2</v>
      </c>
      <c r="T15" s="1">
        <v>6.9444444444444447E-4</v>
      </c>
    </row>
    <row r="16" spans="2:20" ht="21.75" thickBot="1">
      <c r="B16" s="67" t="s">
        <v>94</v>
      </c>
      <c r="C16" s="68" t="s">
        <v>63</v>
      </c>
      <c r="D16" s="67" t="s">
        <v>95</v>
      </c>
      <c r="E16" s="69">
        <v>1.0416666666666666E-2</v>
      </c>
      <c r="R16" s="1">
        <f>R15+$S$15</f>
        <v>1.0416666666666666E-2</v>
      </c>
    </row>
    <row r="17" spans="2:18" ht="21.75" thickBot="1">
      <c r="B17" s="70" t="s">
        <v>96</v>
      </c>
      <c r="C17" s="71" t="s">
        <v>4</v>
      </c>
      <c r="D17" s="67" t="s">
        <v>97</v>
      </c>
      <c r="E17" s="72">
        <f>IF(E16=$R$111,(E16+C19+$T$15),(E16+C19))</f>
        <v>8.3333333333333343E-2</v>
      </c>
      <c r="R17" s="1">
        <f t="shared" ref="R17:R80" si="0">R16+$S$15</f>
        <v>2.0833333333333332E-2</v>
      </c>
    </row>
    <row r="18" spans="2:18" ht="21.75" thickBot="1">
      <c r="B18" s="64"/>
      <c r="C18" s="65"/>
      <c r="D18" s="65"/>
      <c r="E18" s="66"/>
      <c r="R18" s="1">
        <f t="shared" si="0"/>
        <v>3.125E-2</v>
      </c>
    </row>
    <row r="19" spans="2:18" ht="21.75" thickBot="1">
      <c r="B19" s="67" t="s">
        <v>98</v>
      </c>
      <c r="C19" s="73">
        <f>INDEX($D$33:$O$98, MATCH($C$16,$C$33:$C$98, 0), MATCH($C$17,$D$32:$O$32, 0))</f>
        <v>7.2916666666666671E-2</v>
      </c>
      <c r="D19" s="74"/>
      <c r="E19" s="66"/>
      <c r="R19" s="1">
        <f t="shared" si="0"/>
        <v>4.1666666666666664E-2</v>
      </c>
    </row>
    <row r="20" spans="2:18" ht="21">
      <c r="B20" s="64"/>
      <c r="C20" s="65"/>
      <c r="D20" s="65"/>
      <c r="E20" s="66"/>
      <c r="R20" s="1">
        <f t="shared" si="0"/>
        <v>5.2083333333333329E-2</v>
      </c>
    </row>
    <row r="21" spans="2:18" ht="21.75" thickBot="1">
      <c r="B21" s="64" t="s">
        <v>99</v>
      </c>
      <c r="C21" s="65"/>
      <c r="D21" s="65"/>
      <c r="E21" s="66"/>
      <c r="R21" s="1">
        <f t="shared" si="0"/>
        <v>6.2499999999999993E-2</v>
      </c>
    </row>
    <row r="22" spans="2:18" ht="21.75" thickBot="1">
      <c r="B22" s="67" t="s">
        <v>94</v>
      </c>
      <c r="C22" s="68" t="s">
        <v>20</v>
      </c>
      <c r="D22" s="67" t="s">
        <v>95</v>
      </c>
      <c r="E22" s="69">
        <v>0.99930555555555556</v>
      </c>
      <c r="R22" s="1">
        <f t="shared" si="0"/>
        <v>7.2916666666666657E-2</v>
      </c>
    </row>
    <row r="23" spans="2:18" ht="21.75" thickBot="1">
      <c r="B23" s="70" t="s">
        <v>96</v>
      </c>
      <c r="C23" s="71" t="s">
        <v>13</v>
      </c>
      <c r="D23" s="67" t="s">
        <v>97</v>
      </c>
      <c r="E23" s="72">
        <f>IF(E22=$R$111,(E22+C25+$T$15),(E22+C25))</f>
        <v>1.0416666666666667</v>
      </c>
      <c r="R23" s="1">
        <f t="shared" si="0"/>
        <v>8.3333333333333329E-2</v>
      </c>
    </row>
    <row r="24" spans="2:18" ht="21.75" thickBot="1">
      <c r="B24" s="64"/>
      <c r="C24" s="65"/>
      <c r="D24" s="65"/>
      <c r="E24" s="66"/>
      <c r="R24" s="1">
        <f t="shared" si="0"/>
        <v>9.375E-2</v>
      </c>
    </row>
    <row r="25" spans="2:18" ht="21.75" thickBot="1">
      <c r="B25" s="67" t="s">
        <v>98</v>
      </c>
      <c r="C25" s="73">
        <f>INDEX($D$33:$O$98, MATCH($C$22,$C$33:$C$98, 0), MATCH($C$23,$D$32:$O$32, 0))</f>
        <v>4.1666666666666664E-2</v>
      </c>
      <c r="D25" s="74"/>
      <c r="E25" s="66"/>
      <c r="R25" s="1">
        <f t="shared" si="0"/>
        <v>0.10416666666666667</v>
      </c>
    </row>
    <row r="26" spans="2:18" ht="16.5" thickBot="1">
      <c r="B26" s="75"/>
      <c r="C26" s="76"/>
      <c r="D26" s="76"/>
      <c r="E26" s="77"/>
      <c r="R26" s="1">
        <f t="shared" si="0"/>
        <v>0.11458333333333334</v>
      </c>
    </row>
    <row r="27" spans="2:18">
      <c r="R27" s="1">
        <f t="shared" si="0"/>
        <v>0.125</v>
      </c>
    </row>
    <row r="28" spans="2:18">
      <c r="R28" s="1">
        <f t="shared" si="0"/>
        <v>0.13541666666666666</v>
      </c>
    </row>
    <row r="29" spans="2:18">
      <c r="R29" s="1">
        <f t="shared" si="0"/>
        <v>0.14583333333333331</v>
      </c>
    </row>
    <row r="30" spans="2:18" hidden="1">
      <c r="R30" s="1">
        <f t="shared" si="0"/>
        <v>0.15624999999999997</v>
      </c>
    </row>
    <row r="31" spans="2:18" ht="16.5" hidden="1" thickBot="1">
      <c r="B31" t="s">
        <v>1</v>
      </c>
      <c r="D31" t="s">
        <v>2</v>
      </c>
      <c r="R31" s="1">
        <f t="shared" si="0"/>
        <v>0.16666666666666663</v>
      </c>
    </row>
    <row r="32" spans="2:18" ht="16.5" hidden="1" thickBot="1">
      <c r="B32" s="4" t="s">
        <v>3</v>
      </c>
      <c r="C32" s="6"/>
      <c r="D32" s="24" t="s">
        <v>4</v>
      </c>
      <c r="E32" s="24" t="s">
        <v>5</v>
      </c>
      <c r="F32" s="24" t="s">
        <v>6</v>
      </c>
      <c r="G32" s="24" t="s">
        <v>7</v>
      </c>
      <c r="H32" s="24" t="s">
        <v>8</v>
      </c>
      <c r="I32" s="24" t="s">
        <v>9</v>
      </c>
      <c r="J32" s="24" t="s">
        <v>10</v>
      </c>
      <c r="K32" s="80" t="s">
        <v>11</v>
      </c>
      <c r="L32" s="80" t="s">
        <v>12</v>
      </c>
      <c r="M32" s="80" t="s">
        <v>13</v>
      </c>
      <c r="N32" s="80" t="s">
        <v>14</v>
      </c>
      <c r="O32" s="24" t="s">
        <v>15</v>
      </c>
      <c r="P32" s="24" t="s">
        <v>16</v>
      </c>
      <c r="Q32" s="11" t="s">
        <v>17</v>
      </c>
      <c r="R32" s="1">
        <f t="shared" si="0"/>
        <v>0.17708333333333329</v>
      </c>
    </row>
    <row r="33" spans="2:18" hidden="1">
      <c r="C33" s="12" t="s">
        <v>18</v>
      </c>
      <c r="D33" s="25">
        <v>6.25E-2</v>
      </c>
      <c r="E33" s="25">
        <v>6.25E-2</v>
      </c>
      <c r="F33" s="25">
        <v>6.25E-2</v>
      </c>
      <c r="G33" s="25">
        <v>6.25E-2</v>
      </c>
      <c r="H33" s="25">
        <v>6.25E-2</v>
      </c>
      <c r="I33" s="25">
        <v>6.25E-2</v>
      </c>
      <c r="J33" s="25">
        <v>7.2916666666666671E-2</v>
      </c>
      <c r="K33" s="25">
        <v>8.3333333333333329E-2</v>
      </c>
      <c r="L33" s="25">
        <v>8.3333333333333329E-2</v>
      </c>
      <c r="M33" s="25">
        <v>8.3333333333333329E-2</v>
      </c>
      <c r="N33" s="25">
        <v>8.3333333333333329E-2</v>
      </c>
      <c r="O33" s="25">
        <v>8.3333333333333329E-2</v>
      </c>
      <c r="P33" s="25">
        <v>7.2916666666666671E-2</v>
      </c>
      <c r="Q33" s="8">
        <v>6.25E-2</v>
      </c>
      <c r="R33" s="1">
        <f t="shared" si="0"/>
        <v>0.18749999999999994</v>
      </c>
    </row>
    <row r="34" spans="2:18" hidden="1">
      <c r="C34" s="13" t="s">
        <v>19</v>
      </c>
      <c r="D34" s="26">
        <v>3.125E-2</v>
      </c>
      <c r="E34" s="26">
        <v>3.125E-2</v>
      </c>
      <c r="F34" s="26">
        <v>3.125E-2</v>
      </c>
      <c r="G34" s="30">
        <v>4.1666666666666664E-2</v>
      </c>
      <c r="H34" s="26">
        <v>3.125E-2</v>
      </c>
      <c r="I34" s="26">
        <v>3.125E-2</v>
      </c>
      <c r="J34" s="26">
        <v>6.25E-2</v>
      </c>
      <c r="K34" s="26">
        <v>7.2916666666666671E-2</v>
      </c>
      <c r="L34" s="26">
        <v>7.2916666666666671E-2</v>
      </c>
      <c r="M34" s="26">
        <v>7.2916666666666671E-2</v>
      </c>
      <c r="N34" s="26">
        <v>7.2916666666666671E-2</v>
      </c>
      <c r="O34" s="26">
        <v>7.2916666666666671E-2</v>
      </c>
      <c r="P34" s="26">
        <v>6.25E-2</v>
      </c>
      <c r="Q34" s="48">
        <v>5.2083333333333336E-2</v>
      </c>
      <c r="R34" s="1">
        <f t="shared" si="0"/>
        <v>0.1979166666666666</v>
      </c>
    </row>
    <row r="35" spans="2:18" hidden="1">
      <c r="C35" s="13" t="s">
        <v>20</v>
      </c>
      <c r="D35" s="85" t="s">
        <v>21</v>
      </c>
      <c r="E35" s="85" t="s">
        <v>21</v>
      </c>
      <c r="F35" s="85" t="s">
        <v>21</v>
      </c>
      <c r="G35" s="85" t="s">
        <v>21</v>
      </c>
      <c r="H35" s="85" t="s">
        <v>21</v>
      </c>
      <c r="I35" s="85" t="s">
        <v>21</v>
      </c>
      <c r="J35" s="85" t="s">
        <v>21</v>
      </c>
      <c r="K35" s="84">
        <v>4.1666666666666664E-2</v>
      </c>
      <c r="L35" s="84">
        <v>4.1666666666666664E-2</v>
      </c>
      <c r="M35" s="84">
        <v>4.1666666666666664E-2</v>
      </c>
      <c r="N35" s="84">
        <v>4.1666666666666664E-2</v>
      </c>
      <c r="O35" s="84"/>
      <c r="P35" s="84"/>
      <c r="Q35" s="86"/>
      <c r="R35" s="1">
        <f t="shared" si="0"/>
        <v>0.20833333333333326</v>
      </c>
    </row>
    <row r="36" spans="2:18" ht="16.5" hidden="1" thickBot="1">
      <c r="B36" s="7"/>
      <c r="C36" s="14" t="s">
        <v>22</v>
      </c>
      <c r="D36" s="82" t="s">
        <v>23</v>
      </c>
      <c r="E36" s="82" t="s">
        <v>23</v>
      </c>
      <c r="F36" s="27" t="s">
        <v>21</v>
      </c>
      <c r="G36" s="27" t="s">
        <v>24</v>
      </c>
      <c r="H36" s="27" t="s">
        <v>21</v>
      </c>
      <c r="I36" s="27" t="s">
        <v>21</v>
      </c>
      <c r="J36" s="27" t="s">
        <v>21</v>
      </c>
      <c r="K36" s="39">
        <v>0</v>
      </c>
      <c r="L36" s="39">
        <v>0</v>
      </c>
      <c r="M36" s="39">
        <v>1.0416666666666666E-2</v>
      </c>
      <c r="N36" s="39">
        <v>0</v>
      </c>
      <c r="O36" s="39">
        <v>0</v>
      </c>
      <c r="P36" s="39">
        <v>2.0833333333333332E-2</v>
      </c>
      <c r="Q36" s="49">
        <v>3.125E-2</v>
      </c>
      <c r="R36" s="1">
        <f t="shared" si="0"/>
        <v>0.21874999999999992</v>
      </c>
    </row>
    <row r="37" spans="2:18" hidden="1">
      <c r="B37" s="7"/>
      <c r="C37" s="15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50"/>
      <c r="R37" s="1">
        <f t="shared" si="0"/>
        <v>0.22916666666666657</v>
      </c>
    </row>
    <row r="38" spans="2:18" hidden="1">
      <c r="B38" s="7"/>
      <c r="C38" s="13" t="s">
        <v>25</v>
      </c>
      <c r="D38" s="26">
        <v>8.3333333333333329E-2</v>
      </c>
      <c r="E38" s="26">
        <v>8.3333333333333329E-2</v>
      </c>
      <c r="F38" s="26">
        <v>8.3333333333333329E-2</v>
      </c>
      <c r="G38" s="26">
        <v>8.3333333333333329E-2</v>
      </c>
      <c r="H38" s="26">
        <v>8.3333333333333329E-2</v>
      </c>
      <c r="I38" s="26">
        <v>8.3333333333333329E-2</v>
      </c>
      <c r="J38" s="26">
        <v>9.375E-2</v>
      </c>
      <c r="K38" s="26">
        <v>0.10416666666666667</v>
      </c>
      <c r="L38" s="26">
        <v>0.10416666666666667</v>
      </c>
      <c r="M38" s="26">
        <v>0.10416666666666667</v>
      </c>
      <c r="N38" s="26">
        <v>0.10416666666666667</v>
      </c>
      <c r="O38" s="26">
        <v>0.10416666666666667</v>
      </c>
      <c r="P38" s="26">
        <v>9.375E-2</v>
      </c>
      <c r="Q38" s="48">
        <v>8.3333333333333329E-2</v>
      </c>
      <c r="R38" s="1">
        <f t="shared" si="0"/>
        <v>0.23958333333333323</v>
      </c>
    </row>
    <row r="39" spans="2:18" hidden="1">
      <c r="B39" s="7"/>
      <c r="C39" s="13" t="s">
        <v>26</v>
      </c>
      <c r="D39" s="26">
        <v>5.2083333333333336E-2</v>
      </c>
      <c r="E39" s="26">
        <v>5.2083333333333336E-2</v>
      </c>
      <c r="F39" s="26">
        <v>5.2083333333333336E-2</v>
      </c>
      <c r="G39" s="26">
        <v>6.25E-2</v>
      </c>
      <c r="H39" s="26">
        <v>5.2083333333333336E-2</v>
      </c>
      <c r="I39" s="26">
        <v>5.2083333333333336E-2</v>
      </c>
      <c r="J39" s="26">
        <v>8.3333333333333329E-2</v>
      </c>
      <c r="K39" s="26">
        <v>9.375E-2</v>
      </c>
      <c r="L39" s="26">
        <v>9.375E-2</v>
      </c>
      <c r="M39" s="26">
        <v>9.375E-2</v>
      </c>
      <c r="N39" s="26">
        <v>9.375E-2</v>
      </c>
      <c r="O39" s="26">
        <v>9.375E-2</v>
      </c>
      <c r="P39" s="26">
        <v>8.3333333333333329E-2</v>
      </c>
      <c r="Q39" s="48">
        <v>7.2916666666666671E-2</v>
      </c>
      <c r="R39" s="1">
        <f t="shared" si="0"/>
        <v>0.24999999999999989</v>
      </c>
    </row>
    <row r="40" spans="2:18" hidden="1">
      <c r="B40" s="7"/>
      <c r="C40" s="13" t="s">
        <v>27</v>
      </c>
      <c r="D40" s="85" t="s">
        <v>21</v>
      </c>
      <c r="E40" s="85" t="s">
        <v>21</v>
      </c>
      <c r="F40" s="85" t="s">
        <v>21</v>
      </c>
      <c r="G40" s="85" t="s">
        <v>21</v>
      </c>
      <c r="H40" s="85" t="s">
        <v>21</v>
      </c>
      <c r="I40" s="85" t="s">
        <v>21</v>
      </c>
      <c r="J40" s="84">
        <v>4.1666666666666664E-2</v>
      </c>
      <c r="K40" s="84">
        <v>5.2083333333333336E-2</v>
      </c>
      <c r="L40" s="84">
        <v>5.2083333333333336E-2</v>
      </c>
      <c r="M40" s="84">
        <v>5.2083333333333336E-2</v>
      </c>
      <c r="N40" s="84">
        <v>5.2083333333333336E-2</v>
      </c>
      <c r="O40" s="85" t="s">
        <v>21</v>
      </c>
      <c r="P40" s="85" t="s">
        <v>21</v>
      </c>
      <c r="Q40" s="85" t="s">
        <v>21</v>
      </c>
      <c r="R40" s="1">
        <f t="shared" si="0"/>
        <v>0.26041666666666657</v>
      </c>
    </row>
    <row r="41" spans="2:18" ht="16.5" hidden="1" thickBot="1">
      <c r="B41" s="7"/>
      <c r="C41" s="14" t="s">
        <v>28</v>
      </c>
      <c r="D41" s="82">
        <v>0</v>
      </c>
      <c r="E41" s="82">
        <v>0</v>
      </c>
      <c r="F41" s="27" t="s">
        <v>21</v>
      </c>
      <c r="G41" s="27" t="s">
        <v>24</v>
      </c>
      <c r="H41" s="27" t="s">
        <v>21</v>
      </c>
      <c r="I41" s="27" t="s">
        <v>21</v>
      </c>
      <c r="J41" s="39">
        <v>3.125E-2</v>
      </c>
      <c r="K41" s="39">
        <v>1.0416666666666666E-2</v>
      </c>
      <c r="L41" s="39">
        <v>1.0416666666666666E-2</v>
      </c>
      <c r="M41" s="39">
        <v>2.0833333333333332E-2</v>
      </c>
      <c r="N41" s="39">
        <v>1.0416666666666666E-2</v>
      </c>
      <c r="O41" s="39">
        <v>1.0416666666666666E-2</v>
      </c>
      <c r="P41" s="39">
        <v>3.125E-2</v>
      </c>
      <c r="Q41" s="49">
        <v>4.1666666666666664E-2</v>
      </c>
      <c r="R41" s="1">
        <f t="shared" si="0"/>
        <v>0.27083333333333326</v>
      </c>
    </row>
    <row r="42" spans="2:18" hidden="1">
      <c r="B42" s="7"/>
      <c r="C42" s="15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50"/>
      <c r="R42" s="1">
        <f t="shared" si="0"/>
        <v>0.28124999999999994</v>
      </c>
    </row>
    <row r="43" spans="2:18" hidden="1">
      <c r="B43" s="7"/>
      <c r="C43" s="13" t="s">
        <v>29</v>
      </c>
      <c r="D43" s="26">
        <v>7.2916666666666671E-2</v>
      </c>
      <c r="E43" s="26">
        <v>7.2916666666666671E-2</v>
      </c>
      <c r="F43" s="26">
        <v>7.2916666666666671E-2</v>
      </c>
      <c r="G43" s="26">
        <v>7.2916666666666671E-2</v>
      </c>
      <c r="H43" s="26">
        <v>7.2916666666666671E-2</v>
      </c>
      <c r="I43" s="26">
        <v>7.2916666666666671E-2</v>
      </c>
      <c r="J43" s="26">
        <v>8.3333333333333329E-2</v>
      </c>
      <c r="K43" s="26">
        <v>9.375E-2</v>
      </c>
      <c r="L43" s="26">
        <v>9.375E-2</v>
      </c>
      <c r="M43" s="26">
        <v>9.375E-2</v>
      </c>
      <c r="N43" s="26">
        <v>9.375E-2</v>
      </c>
      <c r="O43" s="26">
        <v>9.375E-2</v>
      </c>
      <c r="P43" s="26">
        <v>8.3333333333333329E-2</v>
      </c>
      <c r="Q43" s="48">
        <v>7.2916666666666671E-2</v>
      </c>
      <c r="R43" s="1">
        <f t="shared" si="0"/>
        <v>0.29166666666666663</v>
      </c>
    </row>
    <row r="44" spans="2:18" hidden="1">
      <c r="B44" s="7"/>
      <c r="C44" s="13" t="s">
        <v>30</v>
      </c>
      <c r="D44" s="26">
        <v>4.1666666666666664E-2</v>
      </c>
      <c r="E44" s="26">
        <v>4.1666666666666664E-2</v>
      </c>
      <c r="F44" s="26">
        <v>4.1666666666666664E-2</v>
      </c>
      <c r="G44" s="30">
        <v>5.2083333333333336E-2</v>
      </c>
      <c r="H44" s="26">
        <v>4.1666666666666664E-2</v>
      </c>
      <c r="I44" s="26">
        <v>4.1666666666666664E-2</v>
      </c>
      <c r="J44" s="26">
        <v>7.2916666666666671E-2</v>
      </c>
      <c r="K44" s="26">
        <v>8.3333333333333329E-2</v>
      </c>
      <c r="L44" s="26">
        <v>8.3333333333333329E-2</v>
      </c>
      <c r="M44" s="26">
        <v>8.3333333333333329E-2</v>
      </c>
      <c r="N44" s="26">
        <v>8.3333333333333329E-2</v>
      </c>
      <c r="O44" s="26">
        <v>8.3333333333333329E-2</v>
      </c>
      <c r="P44" s="26">
        <v>7.2916666666666671E-2</v>
      </c>
      <c r="Q44" s="48">
        <v>6.25E-2</v>
      </c>
      <c r="R44" s="1">
        <f t="shared" si="0"/>
        <v>0.30208333333333331</v>
      </c>
    </row>
    <row r="45" spans="2:18" hidden="1">
      <c r="B45" s="7"/>
      <c r="C45" s="13" t="s">
        <v>31</v>
      </c>
      <c r="D45" s="85" t="s">
        <v>21</v>
      </c>
      <c r="E45" s="85" t="s">
        <v>21</v>
      </c>
      <c r="F45" s="85" t="s">
        <v>21</v>
      </c>
      <c r="G45" s="85" t="s">
        <v>21</v>
      </c>
      <c r="H45" s="85" t="s">
        <v>21</v>
      </c>
      <c r="I45" s="85" t="s">
        <v>21</v>
      </c>
      <c r="J45" s="84">
        <v>3.125E-2</v>
      </c>
      <c r="K45" s="84">
        <v>4.1666666666666664E-2</v>
      </c>
      <c r="L45" s="84">
        <v>4.1666666666666664E-2</v>
      </c>
      <c r="M45" s="84">
        <v>4.1666666666666664E-2</v>
      </c>
      <c r="N45" s="84">
        <v>4.1666666666666664E-2</v>
      </c>
      <c r="O45" s="85" t="s">
        <v>21</v>
      </c>
      <c r="P45" s="85" t="s">
        <v>21</v>
      </c>
      <c r="Q45" s="87" t="s">
        <v>21</v>
      </c>
      <c r="R45" s="1">
        <f t="shared" si="0"/>
        <v>0.3125</v>
      </c>
    </row>
    <row r="46" spans="2:18" ht="16.5" hidden="1" thickBot="1">
      <c r="B46" s="7"/>
      <c r="C46" s="14" t="s">
        <v>32</v>
      </c>
      <c r="D46" s="82" t="s">
        <v>23</v>
      </c>
      <c r="E46" s="82" t="s">
        <v>23</v>
      </c>
      <c r="F46" s="27" t="s">
        <v>21</v>
      </c>
      <c r="G46" s="27" t="s">
        <v>24</v>
      </c>
      <c r="H46" s="27" t="s">
        <v>21</v>
      </c>
      <c r="I46" s="27" t="s">
        <v>21</v>
      </c>
      <c r="J46" s="39">
        <v>2.0833333333333332E-2</v>
      </c>
      <c r="K46" s="39">
        <v>1.0416666666666666E-2</v>
      </c>
      <c r="L46" s="39">
        <v>1.0416666666666666E-2</v>
      </c>
      <c r="M46" s="39">
        <v>1.0416666666666666E-2</v>
      </c>
      <c r="N46" s="39">
        <v>1.0416666666666666E-2</v>
      </c>
      <c r="O46" s="39">
        <v>0</v>
      </c>
      <c r="P46" s="39">
        <v>3.125E-2</v>
      </c>
      <c r="Q46" s="49">
        <v>4.1666666666666664E-2</v>
      </c>
      <c r="R46" s="1">
        <f t="shared" si="0"/>
        <v>0.32291666666666669</v>
      </c>
    </row>
    <row r="47" spans="2:18" hidden="1">
      <c r="B47" s="7"/>
      <c r="C47" s="12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50"/>
      <c r="R47" s="1">
        <f t="shared" si="0"/>
        <v>0.33333333333333337</v>
      </c>
    </row>
    <row r="48" spans="2:18" hidden="1">
      <c r="B48" s="7"/>
      <c r="C48" s="13" t="s">
        <v>33</v>
      </c>
      <c r="D48" s="26">
        <v>8.3333333333333329E-2</v>
      </c>
      <c r="E48" s="26">
        <v>8.3333333333333329E-2</v>
      </c>
      <c r="F48" s="26">
        <v>8.3333333333333329E-2</v>
      </c>
      <c r="G48" s="26">
        <v>8.3333333333333329E-2</v>
      </c>
      <c r="H48" s="26">
        <v>8.3333333333333329E-2</v>
      </c>
      <c r="I48" s="26">
        <v>8.3333333333333329E-2</v>
      </c>
      <c r="J48" s="26">
        <v>9.375E-2</v>
      </c>
      <c r="K48" s="26">
        <v>0.10416666666666667</v>
      </c>
      <c r="L48" s="26">
        <v>0.10416666666666667</v>
      </c>
      <c r="M48" s="26">
        <v>0.10416666666666667</v>
      </c>
      <c r="N48" s="26">
        <v>0.10416666666666667</v>
      </c>
      <c r="O48" s="26">
        <v>0.10416666666666667</v>
      </c>
      <c r="P48" s="26">
        <v>9.375E-2</v>
      </c>
      <c r="Q48" s="48">
        <v>8.3333333333333329E-2</v>
      </c>
      <c r="R48" s="1">
        <f t="shared" si="0"/>
        <v>0.34375000000000006</v>
      </c>
    </row>
    <row r="49" spans="2:18" hidden="1">
      <c r="B49" s="7"/>
      <c r="C49" s="13" t="s">
        <v>34</v>
      </c>
      <c r="D49" s="26">
        <v>5.2083333333333336E-2</v>
      </c>
      <c r="E49" s="26">
        <v>5.2083333333333336E-2</v>
      </c>
      <c r="F49" s="26">
        <v>5.2083333333333336E-2</v>
      </c>
      <c r="G49" s="26">
        <v>6.25E-2</v>
      </c>
      <c r="H49" s="26">
        <v>5.2083333333333336E-2</v>
      </c>
      <c r="I49" s="26">
        <v>5.2083333333333336E-2</v>
      </c>
      <c r="J49" s="26">
        <v>8.3333333333333329E-2</v>
      </c>
      <c r="K49" s="26">
        <v>9.375E-2</v>
      </c>
      <c r="L49" s="26">
        <v>9.375E-2</v>
      </c>
      <c r="M49" s="26">
        <v>9.375E-2</v>
      </c>
      <c r="N49" s="26">
        <v>9.375E-2</v>
      </c>
      <c r="O49" s="26">
        <v>9.375E-2</v>
      </c>
      <c r="P49" s="26">
        <v>8.3333333333333329E-2</v>
      </c>
      <c r="Q49" s="48">
        <v>7.2916666666666671E-2</v>
      </c>
      <c r="R49" s="1">
        <f t="shared" si="0"/>
        <v>0.35416666666666674</v>
      </c>
    </row>
    <row r="50" spans="2:18" ht="16.5" hidden="1" thickBot="1">
      <c r="B50" s="7"/>
      <c r="C50" s="14" t="s">
        <v>35</v>
      </c>
      <c r="D50" s="27" t="s">
        <v>21</v>
      </c>
      <c r="E50" s="27" t="s">
        <v>21</v>
      </c>
      <c r="F50" s="27" t="s">
        <v>21</v>
      </c>
      <c r="G50" s="27" t="s">
        <v>24</v>
      </c>
      <c r="H50" s="27" t="s">
        <v>21</v>
      </c>
      <c r="I50" s="27" t="s">
        <v>21</v>
      </c>
      <c r="J50" s="39">
        <v>3.125E-2</v>
      </c>
      <c r="K50" s="39">
        <v>1.0416666666666666E-2</v>
      </c>
      <c r="L50" s="39">
        <v>1.0416666666666666E-2</v>
      </c>
      <c r="M50" s="39">
        <v>2.0833333333333332E-2</v>
      </c>
      <c r="N50" s="39">
        <v>1.0416666666666666E-2</v>
      </c>
      <c r="O50" s="39">
        <v>1.0416666666666666E-2</v>
      </c>
      <c r="P50" s="39">
        <v>4.1666666666666664E-2</v>
      </c>
      <c r="Q50" s="49">
        <v>5.2083333333333336E-2</v>
      </c>
      <c r="R50" s="1">
        <f t="shared" si="0"/>
        <v>0.36458333333333343</v>
      </c>
    </row>
    <row r="51" spans="2:18" hidden="1">
      <c r="B51" s="7"/>
      <c r="C51" s="15"/>
      <c r="D51" s="29"/>
      <c r="E51" s="29"/>
      <c r="F51" s="29"/>
      <c r="G51" s="29"/>
      <c r="H51" s="29"/>
      <c r="I51" s="29"/>
      <c r="J51" s="28"/>
      <c r="K51" s="28"/>
      <c r="L51" s="28"/>
      <c r="M51" s="28"/>
      <c r="N51" s="28"/>
      <c r="O51" s="28"/>
      <c r="P51" s="28"/>
      <c r="Q51" s="50"/>
      <c r="R51" s="1">
        <f t="shared" si="0"/>
        <v>0.37500000000000011</v>
      </c>
    </row>
    <row r="52" spans="2:18" hidden="1">
      <c r="B52" s="7"/>
      <c r="C52" s="13" t="s">
        <v>36</v>
      </c>
      <c r="D52" s="26">
        <v>7.2916666666666671E-2</v>
      </c>
      <c r="E52" s="26">
        <v>7.2916666666666671E-2</v>
      </c>
      <c r="F52" s="26">
        <v>7.2916666666666671E-2</v>
      </c>
      <c r="G52" s="26">
        <v>7.2916666666666671E-2</v>
      </c>
      <c r="H52" s="26">
        <v>7.2916666666666671E-2</v>
      </c>
      <c r="I52" s="26">
        <v>7.2916666666666671E-2</v>
      </c>
      <c r="J52" s="26">
        <v>8.3333333333333329E-2</v>
      </c>
      <c r="K52" s="26">
        <v>9.375E-2</v>
      </c>
      <c r="L52" s="26">
        <v>9.375E-2</v>
      </c>
      <c r="M52" s="26">
        <v>9.375E-2</v>
      </c>
      <c r="N52" s="26">
        <v>9.375E-2</v>
      </c>
      <c r="O52" s="26">
        <v>9.375E-2</v>
      </c>
      <c r="P52" s="26">
        <v>8.3333333333333329E-2</v>
      </c>
      <c r="Q52" s="48">
        <v>7.2916666666666671E-2</v>
      </c>
      <c r="R52" s="1">
        <f t="shared" si="0"/>
        <v>0.3854166666666668</v>
      </c>
    </row>
    <row r="53" spans="2:18" hidden="1">
      <c r="B53" s="7"/>
      <c r="C53" s="13" t="s">
        <v>37</v>
      </c>
      <c r="D53" s="26">
        <v>4.1666666666666664E-2</v>
      </c>
      <c r="E53" s="26">
        <v>4.1666666666666664E-2</v>
      </c>
      <c r="F53" s="26">
        <v>4.1666666666666664E-2</v>
      </c>
      <c r="G53" s="30">
        <v>5.2083333333333336E-2</v>
      </c>
      <c r="H53" s="26">
        <v>4.1666666666666664E-2</v>
      </c>
      <c r="I53" s="26">
        <v>4.1666666666666664E-2</v>
      </c>
      <c r="J53" s="26">
        <v>7.2916666666666671E-2</v>
      </c>
      <c r="K53" s="26">
        <v>8.3333333333333329E-2</v>
      </c>
      <c r="L53" s="26">
        <v>8.3333333333333329E-2</v>
      </c>
      <c r="M53" s="26">
        <v>8.3333333333333329E-2</v>
      </c>
      <c r="N53" s="26">
        <v>8.3333333333333329E-2</v>
      </c>
      <c r="O53" s="26">
        <v>8.3333333333333329E-2</v>
      </c>
      <c r="P53" s="26">
        <v>7.2916666666666671E-2</v>
      </c>
      <c r="Q53" s="48">
        <v>6.25E-2</v>
      </c>
      <c r="R53" s="1">
        <f t="shared" si="0"/>
        <v>0.39583333333333348</v>
      </c>
    </row>
    <row r="54" spans="2:18" ht="16.5" hidden="1" thickBot="1">
      <c r="B54" s="7"/>
      <c r="C54" s="14" t="s">
        <v>38</v>
      </c>
      <c r="D54" s="27" t="s">
        <v>21</v>
      </c>
      <c r="E54" s="27" t="s">
        <v>21</v>
      </c>
      <c r="F54" s="27" t="s">
        <v>21</v>
      </c>
      <c r="G54" s="27" t="s">
        <v>24</v>
      </c>
      <c r="H54" s="27" t="s">
        <v>21</v>
      </c>
      <c r="I54" s="27" t="s">
        <v>21</v>
      </c>
      <c r="J54" s="39">
        <v>2.0833333333333332E-2</v>
      </c>
      <c r="K54" s="39">
        <v>1.0416666666666666E-2</v>
      </c>
      <c r="L54" s="39">
        <v>1.0416666666666666E-2</v>
      </c>
      <c r="M54" s="39">
        <v>1.0416666666666666E-2</v>
      </c>
      <c r="N54" s="39">
        <v>1.0416666666666666E-2</v>
      </c>
      <c r="O54" s="39">
        <v>0</v>
      </c>
      <c r="P54" s="39">
        <v>3.125E-2</v>
      </c>
      <c r="Q54" s="49">
        <v>4.1666666666666664E-2</v>
      </c>
      <c r="R54" s="1">
        <f t="shared" si="0"/>
        <v>0.40625000000000017</v>
      </c>
    </row>
    <row r="55" spans="2:18" hidden="1">
      <c r="B55" s="7"/>
      <c r="C55" s="15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50"/>
      <c r="R55" s="1">
        <f t="shared" si="0"/>
        <v>0.41666666666666685</v>
      </c>
    </row>
    <row r="56" spans="2:18" hidden="1">
      <c r="B56" s="7"/>
      <c r="C56" s="13" t="s">
        <v>39</v>
      </c>
      <c r="D56" s="26">
        <v>8.3333333333333329E-2</v>
      </c>
      <c r="E56" s="26">
        <v>8.3333333333333329E-2</v>
      </c>
      <c r="F56" s="26">
        <v>8.3333333333333329E-2</v>
      </c>
      <c r="G56" s="26">
        <v>8.3333333333333329E-2</v>
      </c>
      <c r="H56" s="26">
        <v>8.3333333333333329E-2</v>
      </c>
      <c r="I56" s="26">
        <v>8.3333333333333329E-2</v>
      </c>
      <c r="J56" s="26">
        <v>9.375E-2</v>
      </c>
      <c r="K56" s="26">
        <v>0.10416666666666667</v>
      </c>
      <c r="L56" s="26">
        <v>0.10416666666666667</v>
      </c>
      <c r="M56" s="26">
        <v>0.10416666666666667</v>
      </c>
      <c r="N56" s="26">
        <v>0.10416666666666667</v>
      </c>
      <c r="O56" s="26">
        <v>0.10416666666666667</v>
      </c>
      <c r="P56" s="26">
        <v>9.375E-2</v>
      </c>
      <c r="Q56" s="48">
        <v>8.3333333333333329E-2</v>
      </c>
      <c r="R56" s="1">
        <f t="shared" si="0"/>
        <v>0.42708333333333354</v>
      </c>
    </row>
    <row r="57" spans="2:18" hidden="1">
      <c r="B57" s="7"/>
      <c r="C57" s="13" t="s">
        <v>40</v>
      </c>
      <c r="D57" s="26">
        <v>6.25E-2</v>
      </c>
      <c r="E57" s="26">
        <v>6.25E-2</v>
      </c>
      <c r="F57" s="26">
        <v>6.25E-2</v>
      </c>
      <c r="G57" s="26">
        <v>6.25E-2</v>
      </c>
      <c r="H57" s="26">
        <v>6.25E-2</v>
      </c>
      <c r="I57" s="26">
        <v>6.25E-2</v>
      </c>
      <c r="J57" s="26">
        <v>8.3333333333333329E-2</v>
      </c>
      <c r="K57" s="26">
        <v>9.375E-2</v>
      </c>
      <c r="L57" s="26">
        <v>9.375E-2</v>
      </c>
      <c r="M57" s="26">
        <v>9.375E-2</v>
      </c>
      <c r="N57" s="26">
        <v>9.375E-2</v>
      </c>
      <c r="O57" s="26">
        <v>9.375E-2</v>
      </c>
      <c r="P57" s="26">
        <v>8.3333333333333329E-2</v>
      </c>
      <c r="Q57" s="48">
        <v>7.2916666666666671E-2</v>
      </c>
      <c r="R57" s="1">
        <f t="shared" si="0"/>
        <v>0.43750000000000022</v>
      </c>
    </row>
    <row r="58" spans="2:18" hidden="1">
      <c r="B58" s="7"/>
      <c r="C58" s="13" t="s">
        <v>41</v>
      </c>
      <c r="D58" s="30" t="s">
        <v>21</v>
      </c>
      <c r="E58" s="30" t="s">
        <v>21</v>
      </c>
      <c r="F58" s="30" t="s">
        <v>21</v>
      </c>
      <c r="G58" s="30" t="s">
        <v>21</v>
      </c>
      <c r="H58" s="30" t="s">
        <v>21</v>
      </c>
      <c r="I58" s="30" t="s">
        <v>21</v>
      </c>
      <c r="J58" s="26">
        <v>4.1666666666666664E-2</v>
      </c>
      <c r="K58" s="26">
        <v>5.2083333333333336E-2</v>
      </c>
      <c r="L58" s="26">
        <v>5.2083333333333336E-2</v>
      </c>
      <c r="M58" s="26">
        <v>5.2083333333333336E-2</v>
      </c>
      <c r="N58" s="26">
        <v>5.2083333333333336E-2</v>
      </c>
      <c r="O58" s="26">
        <v>5.2083333333333336E-2</v>
      </c>
      <c r="P58" s="26">
        <v>4.1666666666666664E-2</v>
      </c>
      <c r="Q58" s="48">
        <v>4.1666666666666664E-2</v>
      </c>
      <c r="R58" s="1">
        <f t="shared" si="0"/>
        <v>0.44791666666666691</v>
      </c>
    </row>
    <row r="59" spans="2:18" hidden="1">
      <c r="B59" s="7"/>
      <c r="C59" s="13"/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48"/>
      <c r="R59" s="1">
        <f t="shared" si="0"/>
        <v>0.45833333333333359</v>
      </c>
    </row>
    <row r="60" spans="2:18" ht="16.5" hidden="1" thickBot="1">
      <c r="B60" s="7"/>
      <c r="C60" s="14" t="s">
        <v>42</v>
      </c>
      <c r="D60" s="27" t="s">
        <v>24</v>
      </c>
      <c r="E60" s="27" t="s">
        <v>24</v>
      </c>
      <c r="F60" s="27" t="s">
        <v>24</v>
      </c>
      <c r="G60" s="27" t="s">
        <v>24</v>
      </c>
      <c r="H60" s="27" t="s">
        <v>24</v>
      </c>
      <c r="I60" s="27" t="s">
        <v>24</v>
      </c>
      <c r="J60" s="39">
        <v>3.125E-2</v>
      </c>
      <c r="K60" s="39">
        <v>1.0416666666666666E-2</v>
      </c>
      <c r="L60" s="39">
        <v>1.0416666666666666E-2</v>
      </c>
      <c r="M60" s="39">
        <v>2.0833333333333332E-2</v>
      </c>
      <c r="N60" s="39">
        <v>1.0416666666666666E-2</v>
      </c>
      <c r="O60" s="39">
        <v>1.0416666666666666E-2</v>
      </c>
      <c r="P60" s="39">
        <v>4.1666666666666664E-2</v>
      </c>
      <c r="Q60" s="49">
        <v>4.1666666666666664E-2</v>
      </c>
      <c r="R60" s="1">
        <f t="shared" si="0"/>
        <v>0.46875000000000028</v>
      </c>
    </row>
    <row r="61" spans="2:18" hidden="1">
      <c r="B61" s="10"/>
      <c r="C61" s="16"/>
      <c r="D61" s="31"/>
      <c r="E61" s="31"/>
      <c r="F61" s="31"/>
      <c r="G61" s="45"/>
      <c r="H61" s="45"/>
      <c r="I61" s="31"/>
      <c r="J61" s="31"/>
      <c r="K61" s="31"/>
      <c r="L61" s="31"/>
      <c r="M61" s="31"/>
      <c r="N61" s="31"/>
      <c r="O61" s="45"/>
      <c r="P61" s="45"/>
      <c r="Q61" s="51"/>
      <c r="R61" s="1">
        <f t="shared" si="0"/>
        <v>0.47916666666666696</v>
      </c>
    </row>
    <row r="62" spans="2:18" hidden="1">
      <c r="B62" s="10"/>
      <c r="C62" s="13" t="s">
        <v>43</v>
      </c>
      <c r="D62" s="32">
        <v>6.25E-2</v>
      </c>
      <c r="E62" s="32">
        <v>6.25E-2</v>
      </c>
      <c r="F62" s="32">
        <v>6.25E-2</v>
      </c>
      <c r="G62" s="32">
        <v>6.25E-2</v>
      </c>
      <c r="H62" s="32">
        <v>6.25E-2</v>
      </c>
      <c r="I62" s="32">
        <v>6.25E-2</v>
      </c>
      <c r="J62" s="32">
        <v>8.3333333333333329E-2</v>
      </c>
      <c r="K62" s="32">
        <v>9.375E-2</v>
      </c>
      <c r="L62" s="32">
        <v>9.375E-2</v>
      </c>
      <c r="M62" s="32">
        <v>9.375E-2</v>
      </c>
      <c r="N62" s="32">
        <v>9.375E-2</v>
      </c>
      <c r="O62" s="32">
        <v>9.375E-2</v>
      </c>
      <c r="P62" s="32" t="s">
        <v>21</v>
      </c>
      <c r="Q62" s="52">
        <v>7.2916666666666671E-2</v>
      </c>
      <c r="R62" s="1">
        <f t="shared" si="0"/>
        <v>0.48958333333333365</v>
      </c>
    </row>
    <row r="63" spans="2:18" hidden="1">
      <c r="B63" s="10"/>
      <c r="C63" s="13" t="s">
        <v>44</v>
      </c>
      <c r="D63" s="32">
        <v>3.125E-2</v>
      </c>
      <c r="E63" s="32">
        <v>3.125E-2</v>
      </c>
      <c r="F63" s="32">
        <v>3.125E-2</v>
      </c>
      <c r="G63" s="32">
        <v>4.1666666666666664E-2</v>
      </c>
      <c r="H63" s="32">
        <v>3.125E-2</v>
      </c>
      <c r="I63" s="32">
        <v>3.125E-2</v>
      </c>
      <c r="J63" s="32">
        <v>6.25E-2</v>
      </c>
      <c r="K63" s="32">
        <v>7.2916666666666671E-2</v>
      </c>
      <c r="L63" s="32">
        <v>7.2916666666666671E-2</v>
      </c>
      <c r="M63" s="32">
        <v>7.2916666666666671E-2</v>
      </c>
      <c r="N63" s="32">
        <v>7.2916666666666671E-2</v>
      </c>
      <c r="O63" s="32">
        <v>7.2916666666666671E-2</v>
      </c>
      <c r="P63" s="32" t="s">
        <v>21</v>
      </c>
      <c r="Q63" s="52">
        <v>5.2083333333333336E-2</v>
      </c>
      <c r="R63" s="1">
        <f t="shared" si="0"/>
        <v>0.50000000000000033</v>
      </c>
    </row>
    <row r="64" spans="2:18" ht="16.5" hidden="1" thickBot="1">
      <c r="B64" s="10"/>
      <c r="C64" s="17" t="s">
        <v>45</v>
      </c>
      <c r="D64" s="27">
        <v>3.125E-2</v>
      </c>
      <c r="E64" s="27">
        <v>3.125E-2</v>
      </c>
      <c r="F64" s="27">
        <v>3.125E-2</v>
      </c>
      <c r="G64" s="27">
        <v>3.125E-2</v>
      </c>
      <c r="H64" s="27">
        <v>3.125E-2</v>
      </c>
      <c r="I64" s="27">
        <v>3.125E-2</v>
      </c>
      <c r="J64" s="47">
        <v>0</v>
      </c>
      <c r="K64" s="47">
        <v>0</v>
      </c>
      <c r="L64" s="47">
        <v>0</v>
      </c>
      <c r="M64" s="47">
        <v>0</v>
      </c>
      <c r="N64" s="47">
        <v>0</v>
      </c>
      <c r="O64" s="47">
        <v>0</v>
      </c>
      <c r="P64" s="47" t="s">
        <v>21</v>
      </c>
      <c r="Q64" s="53">
        <v>3.125E-2</v>
      </c>
      <c r="R64" s="1">
        <f t="shared" si="0"/>
        <v>0.51041666666666696</v>
      </c>
    </row>
    <row r="65" spans="2:18" hidden="1">
      <c r="B65" s="10"/>
      <c r="C65" s="18"/>
      <c r="D65" s="33"/>
      <c r="E65" s="33"/>
      <c r="F65" s="33"/>
      <c r="G65" s="46"/>
      <c r="H65" s="46"/>
      <c r="I65" s="33"/>
      <c r="J65" s="33"/>
      <c r="K65" s="33"/>
      <c r="L65" s="33"/>
      <c r="M65" s="33"/>
      <c r="N65" s="33"/>
      <c r="O65" s="46"/>
      <c r="P65" s="46"/>
      <c r="Q65" s="54"/>
      <c r="R65" s="1">
        <f t="shared" si="0"/>
        <v>0.52083333333333359</v>
      </c>
    </row>
    <row r="66" spans="2:18" hidden="1">
      <c r="B66" s="10"/>
      <c r="C66" s="13" t="s">
        <v>46</v>
      </c>
      <c r="D66" s="32">
        <v>4.1666666666666664E-2</v>
      </c>
      <c r="E66" s="32">
        <v>4.1666666666666664E-2</v>
      </c>
      <c r="F66" s="32">
        <v>4.1666666666666664E-2</v>
      </c>
      <c r="G66" s="32">
        <v>4.1666666666666664E-2</v>
      </c>
      <c r="H66" s="32">
        <v>4.1666666666666664E-2</v>
      </c>
      <c r="I66" s="32">
        <v>4.1666666666666664E-2</v>
      </c>
      <c r="J66" s="32">
        <v>6.25E-2</v>
      </c>
      <c r="K66" s="32">
        <v>7.2916666666666671E-2</v>
      </c>
      <c r="L66" s="32">
        <v>7.2916666666666671E-2</v>
      </c>
      <c r="M66" s="32">
        <v>7.2916666666666671E-2</v>
      </c>
      <c r="N66" s="32">
        <v>7.2916666666666671E-2</v>
      </c>
      <c r="O66" s="32">
        <v>7.2916666666666671E-2</v>
      </c>
      <c r="P66" s="32">
        <v>6.25E-2</v>
      </c>
      <c r="Q66" s="55" t="s">
        <v>21</v>
      </c>
      <c r="R66" s="1">
        <f t="shared" si="0"/>
        <v>0.53125000000000022</v>
      </c>
    </row>
    <row r="67" spans="2:18" hidden="1">
      <c r="B67" s="10"/>
      <c r="C67" s="13" t="s">
        <v>47</v>
      </c>
      <c r="D67" s="32">
        <v>1.0416666666666666E-2</v>
      </c>
      <c r="E67" s="32">
        <v>1.0416666666666666E-2</v>
      </c>
      <c r="F67" s="32">
        <v>1.0416666666666666E-2</v>
      </c>
      <c r="G67" s="32">
        <v>2.0833333333333332E-2</v>
      </c>
      <c r="H67" s="32">
        <v>1.0416666666666666E-2</v>
      </c>
      <c r="I67" s="32">
        <v>1.0416666666666666E-2</v>
      </c>
      <c r="J67" s="34">
        <v>5.2083333333333336E-2</v>
      </c>
      <c r="K67" s="34">
        <v>6.25E-2</v>
      </c>
      <c r="L67" s="34">
        <v>6.25E-2</v>
      </c>
      <c r="M67" s="34">
        <v>6.25E-2</v>
      </c>
      <c r="N67" s="34">
        <v>6.25E-2</v>
      </c>
      <c r="O67" s="34">
        <v>6.25E-2</v>
      </c>
      <c r="P67" s="34">
        <v>4.1666666666666664E-2</v>
      </c>
      <c r="Q67" s="56" t="s">
        <v>21</v>
      </c>
      <c r="R67" s="1">
        <f t="shared" si="0"/>
        <v>0.54166666666666685</v>
      </c>
    </row>
    <row r="68" spans="2:18" hidden="1">
      <c r="B68" s="10"/>
      <c r="C68" s="19" t="s">
        <v>48</v>
      </c>
      <c r="D68" s="34">
        <v>1.0416666666666666E-2</v>
      </c>
      <c r="E68" s="34">
        <v>1.0416666666666666E-2</v>
      </c>
      <c r="F68" s="34">
        <v>1.0416666666666666E-2</v>
      </c>
      <c r="G68" s="34">
        <v>1.0416666666666666E-2</v>
      </c>
      <c r="H68" s="34">
        <v>1.0416666666666666E-2</v>
      </c>
      <c r="I68" s="34">
        <v>1.0416666666666666E-2</v>
      </c>
      <c r="J68" s="34">
        <v>0</v>
      </c>
      <c r="K68" s="34">
        <v>0</v>
      </c>
      <c r="L68" s="34">
        <v>0</v>
      </c>
      <c r="M68" s="34">
        <v>0</v>
      </c>
      <c r="N68" s="34">
        <v>0</v>
      </c>
      <c r="O68" s="34">
        <v>0</v>
      </c>
      <c r="P68" s="34">
        <v>0</v>
      </c>
      <c r="Q68" s="56" t="s">
        <v>21</v>
      </c>
      <c r="R68" s="1">
        <f t="shared" si="0"/>
        <v>0.55208333333333348</v>
      </c>
    </row>
    <row r="69" spans="2:18" ht="16.5" hidden="1" thickBot="1">
      <c r="B69" s="7"/>
      <c r="C69" s="20"/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35"/>
      <c r="P69" s="35"/>
      <c r="Q69" s="57"/>
      <c r="R69" s="1">
        <f t="shared" si="0"/>
        <v>0.56250000000000011</v>
      </c>
    </row>
    <row r="70" spans="2:18" ht="16.5" hidden="1" thickBot="1">
      <c r="B70" s="7" t="s">
        <v>49</v>
      </c>
      <c r="C70" s="3"/>
      <c r="D70" s="36" t="s">
        <v>4</v>
      </c>
      <c r="E70" s="36" t="s">
        <v>5</v>
      </c>
      <c r="F70" s="36" t="s">
        <v>6</v>
      </c>
      <c r="G70" s="36" t="s">
        <v>7</v>
      </c>
      <c r="H70" s="36" t="s">
        <v>8</v>
      </c>
      <c r="I70" s="36" t="s">
        <v>9</v>
      </c>
      <c r="J70" s="36" t="s">
        <v>10</v>
      </c>
      <c r="K70" s="80" t="s">
        <v>11</v>
      </c>
      <c r="L70" s="80" t="s">
        <v>12</v>
      </c>
      <c r="M70" s="80" t="s">
        <v>13</v>
      </c>
      <c r="N70" s="80" t="s">
        <v>14</v>
      </c>
      <c r="O70" s="36" t="s">
        <v>15</v>
      </c>
      <c r="P70" s="36" t="s">
        <v>16</v>
      </c>
      <c r="Q70" s="5" t="s">
        <v>17</v>
      </c>
      <c r="R70" s="1">
        <f t="shared" si="0"/>
        <v>0.57291666666666674</v>
      </c>
    </row>
    <row r="71" spans="2:18" hidden="1">
      <c r="C71" s="12" t="s">
        <v>50</v>
      </c>
      <c r="D71" s="37" t="s">
        <v>51</v>
      </c>
      <c r="E71" s="25">
        <v>0.11458333333333333</v>
      </c>
      <c r="F71" s="25">
        <v>0.11458333333333333</v>
      </c>
      <c r="G71" s="25">
        <v>0.11458333333333333</v>
      </c>
      <c r="H71" s="25">
        <v>0.11458333333333333</v>
      </c>
      <c r="I71" s="25">
        <v>0.11458333333333333</v>
      </c>
      <c r="J71" s="37" t="s">
        <v>21</v>
      </c>
      <c r="K71" s="25">
        <v>0.11458333333333333</v>
      </c>
      <c r="L71" s="25">
        <v>0.11458333333333333</v>
      </c>
      <c r="M71" s="25">
        <v>0.11458333333333333</v>
      </c>
      <c r="N71" s="25">
        <v>0.11458333333333333</v>
      </c>
      <c r="O71" s="25">
        <v>0.11458333333333333</v>
      </c>
      <c r="P71" s="25">
        <v>0.11458333333333333</v>
      </c>
      <c r="Q71" s="8">
        <v>0.11458333333333333</v>
      </c>
      <c r="R71" s="1">
        <f t="shared" si="0"/>
        <v>0.58333333333333337</v>
      </c>
    </row>
    <row r="72" spans="2:18" hidden="1">
      <c r="C72" s="13" t="s">
        <v>52</v>
      </c>
      <c r="D72" s="30" t="s">
        <v>51</v>
      </c>
      <c r="E72" s="26">
        <v>9.375E-2</v>
      </c>
      <c r="F72" s="26">
        <v>9.375E-2</v>
      </c>
      <c r="G72" s="26">
        <v>0.10416666666666667</v>
      </c>
      <c r="H72" s="26">
        <v>9.375E-2</v>
      </c>
      <c r="I72" s="26">
        <v>9.375E-2</v>
      </c>
      <c r="J72" s="30" t="s">
        <v>21</v>
      </c>
      <c r="K72" s="26">
        <v>0.10416666666666667</v>
      </c>
      <c r="L72" s="26">
        <v>0.10416666666666667</v>
      </c>
      <c r="M72" s="26">
        <v>0.10416666666666667</v>
      </c>
      <c r="N72" s="26">
        <v>0.10416666666666667</v>
      </c>
      <c r="O72" s="26">
        <v>0.10416666666666667</v>
      </c>
      <c r="P72" s="26">
        <v>9.375E-2</v>
      </c>
      <c r="Q72" s="48">
        <v>0.10416666666666667</v>
      </c>
      <c r="R72" s="1">
        <f t="shared" si="0"/>
        <v>0.59375</v>
      </c>
    </row>
    <row r="73" spans="2:18" hidden="1">
      <c r="C73" s="13" t="s">
        <v>53</v>
      </c>
      <c r="D73" s="30" t="s">
        <v>51</v>
      </c>
      <c r="E73" s="26">
        <v>4.1666666666666664E-2</v>
      </c>
      <c r="F73" s="30" t="s">
        <v>51</v>
      </c>
      <c r="G73" s="30" t="s">
        <v>51</v>
      </c>
      <c r="H73" s="30" t="s">
        <v>51</v>
      </c>
      <c r="I73" s="30" t="s">
        <v>51</v>
      </c>
      <c r="J73" s="30" t="s">
        <v>51</v>
      </c>
      <c r="K73" s="30" t="s">
        <v>51</v>
      </c>
      <c r="L73" s="30" t="s">
        <v>51</v>
      </c>
      <c r="M73" s="30" t="s">
        <v>51</v>
      </c>
      <c r="N73" s="30" t="s">
        <v>51</v>
      </c>
      <c r="O73" s="30" t="s">
        <v>51</v>
      </c>
      <c r="P73" s="30" t="s">
        <v>51</v>
      </c>
      <c r="Q73" s="30" t="s">
        <v>51</v>
      </c>
      <c r="R73" s="1">
        <f t="shared" si="0"/>
        <v>0.60416666666666663</v>
      </c>
    </row>
    <row r="74" spans="2:18" hidden="1">
      <c r="B74" s="7"/>
      <c r="C74" s="21" t="s">
        <v>54</v>
      </c>
      <c r="D74" s="38" t="s">
        <v>21</v>
      </c>
      <c r="E74" s="40">
        <v>2.0833333333333332E-2</v>
      </c>
      <c r="F74" s="40">
        <v>2.0833333333333332E-2</v>
      </c>
      <c r="G74" s="40">
        <v>2.0833333333333332E-2</v>
      </c>
      <c r="H74" s="40">
        <v>1.0416666666666666E-2</v>
      </c>
      <c r="I74" s="40">
        <v>1.0416666666666666E-2</v>
      </c>
      <c r="J74" s="38" t="s">
        <v>21</v>
      </c>
      <c r="K74" s="40">
        <v>5.2083333333333336E-2</v>
      </c>
      <c r="L74" s="40">
        <v>5.2083333333333336E-2</v>
      </c>
      <c r="M74" s="40">
        <v>5.2083333333333336E-2</v>
      </c>
      <c r="N74" s="40">
        <v>5.2083333333333336E-2</v>
      </c>
      <c r="O74" s="40">
        <v>5.2083333333333336E-2</v>
      </c>
      <c r="P74" s="40">
        <v>3.125E-2</v>
      </c>
      <c r="Q74" s="58">
        <v>3.125E-2</v>
      </c>
      <c r="R74" s="1">
        <f t="shared" si="0"/>
        <v>0.61458333333333326</v>
      </c>
    </row>
    <row r="75" spans="2:18" ht="16.5" hidden="1" thickBot="1">
      <c r="B75" s="7"/>
      <c r="C75" s="78" t="s">
        <v>55</v>
      </c>
      <c r="D75" s="38" t="s">
        <v>21</v>
      </c>
      <c r="E75" s="38" t="s">
        <v>21</v>
      </c>
      <c r="F75" s="38" t="s">
        <v>21</v>
      </c>
      <c r="G75" s="38" t="s">
        <v>21</v>
      </c>
      <c r="H75" s="38" t="s">
        <v>21</v>
      </c>
      <c r="I75" s="38" t="s">
        <v>21</v>
      </c>
      <c r="J75" s="79">
        <v>1.0416666666666666E-2</v>
      </c>
      <c r="K75" s="81">
        <v>0</v>
      </c>
      <c r="L75" s="81">
        <v>0</v>
      </c>
      <c r="M75" s="81">
        <v>1.0416666666666666E-2</v>
      </c>
      <c r="N75" s="81">
        <v>0</v>
      </c>
      <c r="O75" s="38" t="s">
        <v>21</v>
      </c>
      <c r="P75" s="38" t="s">
        <v>21</v>
      </c>
      <c r="Q75" s="38" t="s">
        <v>21</v>
      </c>
      <c r="R75" s="1">
        <f t="shared" si="0"/>
        <v>0.62499999999999989</v>
      </c>
    </row>
    <row r="76" spans="2:18" ht="16.5" hidden="1" thickBot="1">
      <c r="B76" s="7"/>
      <c r="C76" s="14"/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49"/>
      <c r="R76" s="1">
        <f t="shared" si="0"/>
        <v>0.63541666666666652</v>
      </c>
    </row>
    <row r="77" spans="2:18" hidden="1">
      <c r="B77" s="7"/>
      <c r="C77" s="12" t="s">
        <v>56</v>
      </c>
      <c r="D77" s="25">
        <v>0.13541666666666666</v>
      </c>
      <c r="E77" s="25">
        <v>0.13541666666666666</v>
      </c>
      <c r="F77" s="25">
        <v>0.13541666666666666</v>
      </c>
      <c r="G77" s="25">
        <v>0.13541666666666666</v>
      </c>
      <c r="H77" s="25">
        <v>0.13541666666666666</v>
      </c>
      <c r="I77" s="25">
        <v>0.13541666666666666</v>
      </c>
      <c r="J77" s="25">
        <v>0.13541666666666666</v>
      </c>
      <c r="K77" s="25">
        <v>0.125</v>
      </c>
      <c r="L77" s="25">
        <v>0.125</v>
      </c>
      <c r="M77" s="25"/>
      <c r="N77" s="25"/>
      <c r="O77" s="25">
        <v>0.13541666666666666</v>
      </c>
      <c r="P77" s="25">
        <v>0.13541666666666666</v>
      </c>
      <c r="Q77" s="8">
        <v>0.13541666666666666</v>
      </c>
      <c r="R77" s="1">
        <f t="shared" si="0"/>
        <v>0.64583333333333315</v>
      </c>
    </row>
    <row r="78" spans="2:18" hidden="1">
      <c r="B78" s="7"/>
      <c r="C78" s="13" t="s">
        <v>57</v>
      </c>
      <c r="D78" s="26">
        <v>0.11458333333333333</v>
      </c>
      <c r="E78" s="26">
        <v>0.11458333333333333</v>
      </c>
      <c r="F78" s="26">
        <v>0.11458333333333333</v>
      </c>
      <c r="G78" s="26">
        <v>0.125</v>
      </c>
      <c r="H78" s="26">
        <v>0.11458333333333333</v>
      </c>
      <c r="I78" s="26">
        <v>0.11458333333333333</v>
      </c>
      <c r="J78" s="26">
        <v>0.11458333333333333</v>
      </c>
      <c r="K78" s="26">
        <v>0.11458333333333333</v>
      </c>
      <c r="L78" s="26">
        <v>0.11458333333333333</v>
      </c>
      <c r="M78" s="26"/>
      <c r="N78" s="26"/>
      <c r="O78" s="26">
        <v>0.11458333333333333</v>
      </c>
      <c r="P78" s="26">
        <v>0.125</v>
      </c>
      <c r="Q78" s="48">
        <v>0.125</v>
      </c>
      <c r="R78" s="1">
        <f t="shared" si="0"/>
        <v>0.65624999999999978</v>
      </c>
    </row>
    <row r="79" spans="2:18" hidden="1">
      <c r="B79" s="7"/>
      <c r="C79" s="13" t="s">
        <v>58</v>
      </c>
      <c r="D79" s="26">
        <v>6.25E-2</v>
      </c>
      <c r="E79" s="26">
        <v>6.25E-2</v>
      </c>
      <c r="F79" s="30" t="s">
        <v>21</v>
      </c>
      <c r="G79" s="30" t="s">
        <v>21</v>
      </c>
      <c r="H79" s="30" t="s">
        <v>21</v>
      </c>
      <c r="I79" s="30" t="s">
        <v>21</v>
      </c>
      <c r="J79" s="30" t="s">
        <v>21</v>
      </c>
      <c r="K79" s="30" t="s">
        <v>21</v>
      </c>
      <c r="L79" s="30" t="s">
        <v>21</v>
      </c>
      <c r="M79" s="30" t="s">
        <v>21</v>
      </c>
      <c r="N79" s="30" t="s">
        <v>21</v>
      </c>
      <c r="O79" s="30" t="s">
        <v>21</v>
      </c>
      <c r="P79" s="30" t="s">
        <v>21</v>
      </c>
      <c r="Q79" s="30" t="s">
        <v>21</v>
      </c>
      <c r="R79" s="1">
        <f t="shared" si="0"/>
        <v>0.66666666666666641</v>
      </c>
    </row>
    <row r="80" spans="2:18" hidden="1">
      <c r="B80" s="7"/>
      <c r="C80" s="21" t="s">
        <v>59</v>
      </c>
      <c r="D80" s="40">
        <v>1.0416666666666666E-2</v>
      </c>
      <c r="E80" s="40">
        <v>2.0833333333333332E-2</v>
      </c>
      <c r="F80" s="40">
        <v>2.0833333333333332E-2</v>
      </c>
      <c r="G80" s="40">
        <v>1.0416666666666666E-2</v>
      </c>
      <c r="H80" s="40">
        <v>1.0416666666666666E-2</v>
      </c>
      <c r="I80" s="40">
        <v>1.0416666666666666E-2</v>
      </c>
      <c r="J80" s="40">
        <v>4.1666666666666664E-2</v>
      </c>
      <c r="K80" s="40">
        <v>9.375E-2</v>
      </c>
      <c r="L80" s="40">
        <v>9.375E-2</v>
      </c>
      <c r="M80" s="40"/>
      <c r="N80" s="40"/>
      <c r="O80" s="40">
        <v>4.1666666666666664E-2</v>
      </c>
      <c r="P80" s="40">
        <v>3.125E-2</v>
      </c>
      <c r="Q80" s="58">
        <v>3.125E-2</v>
      </c>
      <c r="R80" s="1">
        <f t="shared" si="0"/>
        <v>0.67708333333333304</v>
      </c>
    </row>
    <row r="81" spans="2:18" hidden="1">
      <c r="B81" s="7"/>
      <c r="C81" s="83" t="s">
        <v>60</v>
      </c>
      <c r="D81" s="38" t="s">
        <v>21</v>
      </c>
      <c r="E81" s="38" t="s">
        <v>21</v>
      </c>
      <c r="F81" s="38" t="s">
        <v>21</v>
      </c>
      <c r="G81" s="38" t="s">
        <v>21</v>
      </c>
      <c r="H81" s="38" t="s">
        <v>21</v>
      </c>
      <c r="I81" s="38" t="s">
        <v>21</v>
      </c>
      <c r="J81" s="81">
        <v>1.0416666666666666E-2</v>
      </c>
      <c r="K81" s="81">
        <v>0</v>
      </c>
      <c r="L81" s="81">
        <v>0</v>
      </c>
      <c r="M81" s="81">
        <v>1.0416666666666666E-2</v>
      </c>
      <c r="N81" s="81">
        <v>0</v>
      </c>
      <c r="O81" s="38" t="s">
        <v>21</v>
      </c>
      <c r="P81" s="38" t="s">
        <v>21</v>
      </c>
      <c r="Q81" s="38" t="s">
        <v>21</v>
      </c>
      <c r="R81" s="1">
        <f t="shared" ref="R81:R110" si="1">R80+$S$15</f>
        <v>0.68749999999999967</v>
      </c>
    </row>
    <row r="82" spans="2:18" ht="16.5" hidden="1" thickBot="1">
      <c r="B82" s="7"/>
      <c r="C82" s="14"/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49"/>
      <c r="R82" s="1">
        <f t="shared" si="1"/>
        <v>0.6979166666666663</v>
      </c>
    </row>
    <row r="83" spans="2:18" hidden="1">
      <c r="B83" s="7"/>
      <c r="C83" s="12" t="s">
        <v>61</v>
      </c>
      <c r="D83" s="25">
        <v>0.13541666666666666</v>
      </c>
      <c r="E83" s="25">
        <v>0.13541666666666666</v>
      </c>
      <c r="F83" s="25">
        <v>0.13541666666666666</v>
      </c>
      <c r="G83" s="25">
        <v>0.13541666666666666</v>
      </c>
      <c r="H83" s="25">
        <v>0.13541666666666666</v>
      </c>
      <c r="I83" s="25">
        <v>0.13541666666666666</v>
      </c>
      <c r="J83" s="25">
        <v>0.13541666666666666</v>
      </c>
      <c r="K83" s="25">
        <v>0.125</v>
      </c>
      <c r="L83" s="25">
        <v>0.125</v>
      </c>
      <c r="M83" s="25"/>
      <c r="N83" s="25"/>
      <c r="O83" s="25">
        <v>0.13541666666666666</v>
      </c>
      <c r="P83" s="25">
        <v>0.13541666666666666</v>
      </c>
      <c r="Q83" s="8">
        <v>0.13541666666666666</v>
      </c>
      <c r="R83" s="1">
        <f t="shared" si="1"/>
        <v>0.70833333333333293</v>
      </c>
    </row>
    <row r="84" spans="2:18" hidden="1">
      <c r="B84" s="7"/>
      <c r="C84" s="13" t="s">
        <v>62</v>
      </c>
      <c r="D84" s="26">
        <v>0.11458333333333333</v>
      </c>
      <c r="E84" s="26">
        <v>0.11458333333333333</v>
      </c>
      <c r="F84" s="26">
        <v>0.11458333333333333</v>
      </c>
      <c r="G84" s="26">
        <v>0.125</v>
      </c>
      <c r="H84" s="26">
        <v>0.11458333333333333</v>
      </c>
      <c r="I84" s="26">
        <v>0.11458333333333333</v>
      </c>
      <c r="J84" s="26">
        <v>0.11458333333333333</v>
      </c>
      <c r="K84" s="26">
        <v>0.11458333333333333</v>
      </c>
      <c r="L84" s="26">
        <v>0.11458333333333333</v>
      </c>
      <c r="M84" s="26"/>
      <c r="N84" s="26"/>
      <c r="O84" s="26">
        <v>0.11458333333333333</v>
      </c>
      <c r="P84" s="26">
        <v>0.125</v>
      </c>
      <c r="Q84" s="48">
        <v>0.125</v>
      </c>
      <c r="R84" s="1">
        <f t="shared" si="1"/>
        <v>0.71874999999999956</v>
      </c>
    </row>
    <row r="85" spans="2:18" hidden="1">
      <c r="B85" s="7"/>
      <c r="C85" s="13" t="s">
        <v>63</v>
      </c>
      <c r="D85" s="26">
        <v>7.2916666666666671E-2</v>
      </c>
      <c r="E85" s="26">
        <v>7.2916666666666671E-2</v>
      </c>
      <c r="F85" s="30" t="s">
        <v>21</v>
      </c>
      <c r="G85" s="30" t="s">
        <v>21</v>
      </c>
      <c r="H85" s="30" t="s">
        <v>21</v>
      </c>
      <c r="I85" s="30" t="s">
        <v>21</v>
      </c>
      <c r="J85" s="30" t="s">
        <v>21</v>
      </c>
      <c r="K85" s="30" t="s">
        <v>21</v>
      </c>
      <c r="L85" s="30" t="s">
        <v>21</v>
      </c>
      <c r="M85" s="30" t="s">
        <v>21</v>
      </c>
      <c r="N85" s="30" t="s">
        <v>21</v>
      </c>
      <c r="O85" s="30" t="s">
        <v>21</v>
      </c>
      <c r="P85" s="30" t="s">
        <v>21</v>
      </c>
      <c r="Q85" s="30" t="s">
        <v>21</v>
      </c>
      <c r="R85" s="1">
        <f t="shared" si="1"/>
        <v>0.72916666666666619</v>
      </c>
    </row>
    <row r="86" spans="2:18" hidden="1">
      <c r="B86" s="7"/>
      <c r="C86" s="21" t="s">
        <v>65</v>
      </c>
      <c r="D86" s="40">
        <v>1.0416666666666666E-2</v>
      </c>
      <c r="E86" s="40">
        <v>3.125E-2</v>
      </c>
      <c r="F86" s="40">
        <v>3.125E-2</v>
      </c>
      <c r="G86" s="40">
        <v>1.0416666666666666E-2</v>
      </c>
      <c r="H86" s="40">
        <v>1.0416666666666666E-2</v>
      </c>
      <c r="I86" s="40">
        <v>1.0416666666666666E-2</v>
      </c>
      <c r="J86" s="40">
        <v>4.1666666666666664E-2</v>
      </c>
      <c r="K86" s="40">
        <v>0.10416666666666667</v>
      </c>
      <c r="L86" s="40">
        <v>0.10416666666666667</v>
      </c>
      <c r="M86" s="40"/>
      <c r="N86" s="40"/>
      <c r="O86" s="40">
        <v>4.1666666666666664E-2</v>
      </c>
      <c r="P86" s="40">
        <v>3.125E-2</v>
      </c>
      <c r="Q86" s="58">
        <v>3.125E-2</v>
      </c>
      <c r="R86" s="1">
        <f t="shared" si="1"/>
        <v>0.73958333333333282</v>
      </c>
    </row>
    <row r="87" spans="2:18" hidden="1">
      <c r="B87" s="7"/>
      <c r="C87" s="83" t="s">
        <v>66</v>
      </c>
      <c r="D87" s="38" t="s">
        <v>21</v>
      </c>
      <c r="E87" s="38" t="s">
        <v>21</v>
      </c>
      <c r="F87" s="38" t="s">
        <v>21</v>
      </c>
      <c r="G87" s="38" t="s">
        <v>21</v>
      </c>
      <c r="H87" s="38" t="s">
        <v>21</v>
      </c>
      <c r="I87" s="38" t="s">
        <v>21</v>
      </c>
      <c r="J87" s="81">
        <v>1.0416666666666666E-2</v>
      </c>
      <c r="K87" s="81">
        <v>0</v>
      </c>
      <c r="L87" s="81">
        <v>0</v>
      </c>
      <c r="M87" s="81">
        <v>1.0416666666666666E-2</v>
      </c>
      <c r="N87" s="81">
        <v>0</v>
      </c>
      <c r="O87" s="38" t="s">
        <v>21</v>
      </c>
      <c r="P87" s="38" t="s">
        <v>21</v>
      </c>
      <c r="Q87" s="38" t="s">
        <v>21</v>
      </c>
      <c r="R87" s="1">
        <f t="shared" si="1"/>
        <v>0.74999999999999944</v>
      </c>
    </row>
    <row r="88" spans="2:18" ht="16.5" hidden="1" thickBot="1">
      <c r="B88" s="7"/>
      <c r="C88" s="22"/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39"/>
      <c r="P88" s="39"/>
      <c r="Q88" s="49"/>
      <c r="R88" s="1">
        <f t="shared" si="1"/>
        <v>0.76041666666666607</v>
      </c>
    </row>
    <row r="89" spans="2:18" hidden="1">
      <c r="B89" s="7"/>
      <c r="C89" s="12" t="s">
        <v>67</v>
      </c>
      <c r="D89" s="41">
        <v>0.14583333333333334</v>
      </c>
      <c r="E89" s="41">
        <v>0.14583333333333334</v>
      </c>
      <c r="F89" s="41">
        <v>0.14583333333333334</v>
      </c>
      <c r="G89" s="41">
        <v>0.14583333333333334</v>
      </c>
      <c r="H89" s="41">
        <v>0.14583333333333334</v>
      </c>
      <c r="I89" s="41">
        <v>0.14583333333333334</v>
      </c>
      <c r="J89" s="25">
        <v>0.14583333333333334</v>
      </c>
      <c r="K89" s="25">
        <v>0.13541666666666666</v>
      </c>
      <c r="L89" s="25">
        <v>0.13541666666666666</v>
      </c>
      <c r="M89" s="25"/>
      <c r="N89" s="25"/>
      <c r="O89" s="25">
        <v>0.14583333333333334</v>
      </c>
      <c r="P89" s="25">
        <v>0.14583333333333334</v>
      </c>
      <c r="Q89" s="8">
        <v>0.14583333333333334</v>
      </c>
      <c r="R89" s="1">
        <f t="shared" si="1"/>
        <v>0.7708333333333327</v>
      </c>
    </row>
    <row r="90" spans="2:18" hidden="1">
      <c r="B90" s="7"/>
      <c r="C90" s="13" t="s">
        <v>68</v>
      </c>
      <c r="D90" s="26">
        <v>0.125</v>
      </c>
      <c r="E90" s="26">
        <v>0.125</v>
      </c>
      <c r="F90" s="26">
        <v>0.125</v>
      </c>
      <c r="G90" s="26">
        <v>0.13541666666666666</v>
      </c>
      <c r="H90" s="26">
        <v>0.125</v>
      </c>
      <c r="I90" s="26">
        <v>0.125</v>
      </c>
      <c r="J90" s="26">
        <v>0.125</v>
      </c>
      <c r="K90" s="26">
        <v>0.125</v>
      </c>
      <c r="L90" s="26">
        <v>0.125</v>
      </c>
      <c r="M90" s="26"/>
      <c r="N90" s="26"/>
      <c r="O90" s="26">
        <v>0.125</v>
      </c>
      <c r="P90" s="26">
        <v>0.13541666666666666</v>
      </c>
      <c r="Q90" s="48">
        <v>0.13541666666666666</v>
      </c>
      <c r="R90" s="1">
        <f t="shared" si="1"/>
        <v>0.78124999999999933</v>
      </c>
    </row>
    <row r="91" spans="2:18" hidden="1">
      <c r="B91" s="7"/>
      <c r="C91" s="21" t="s">
        <v>69</v>
      </c>
      <c r="D91" s="40">
        <v>1.0416666666666666E-2</v>
      </c>
      <c r="E91" s="40">
        <v>2.0833333333333332E-2</v>
      </c>
      <c r="F91" s="40">
        <v>2.0833333333333332E-2</v>
      </c>
      <c r="G91" s="40">
        <v>1.0416666666666666E-2</v>
      </c>
      <c r="H91" s="40">
        <v>1.0416666666666666E-2</v>
      </c>
      <c r="I91" s="40">
        <v>1.0416666666666666E-2</v>
      </c>
      <c r="J91" s="40">
        <v>5.2083333333333336E-2</v>
      </c>
      <c r="K91" s="40">
        <v>9.375E-2</v>
      </c>
      <c r="L91" s="38" t="s">
        <v>70</v>
      </c>
      <c r="M91" s="38"/>
      <c r="N91" s="38"/>
      <c r="O91" s="40">
        <v>5.2083333333333336E-2</v>
      </c>
      <c r="P91" s="40">
        <v>4.1666666666666664E-2</v>
      </c>
      <c r="Q91" s="58">
        <v>3.125E-2</v>
      </c>
      <c r="R91" s="1">
        <f t="shared" si="1"/>
        <v>0.79166666666666596</v>
      </c>
    </row>
    <row r="92" spans="2:18" hidden="1">
      <c r="B92" s="7"/>
      <c r="C92" s="83" t="s">
        <v>71</v>
      </c>
      <c r="D92" s="38" t="s">
        <v>21</v>
      </c>
      <c r="E92" s="38" t="s">
        <v>21</v>
      </c>
      <c r="F92" s="38" t="s">
        <v>21</v>
      </c>
      <c r="G92" s="38" t="s">
        <v>21</v>
      </c>
      <c r="H92" s="38" t="s">
        <v>21</v>
      </c>
      <c r="I92" s="38" t="s">
        <v>21</v>
      </c>
      <c r="J92" s="81">
        <v>2.0833333333333332E-2</v>
      </c>
      <c r="K92" s="81">
        <v>1.0416666666666666E-2</v>
      </c>
      <c r="L92" s="81">
        <v>0</v>
      </c>
      <c r="M92" s="79">
        <v>2.0833333333333332E-2</v>
      </c>
      <c r="N92" s="81">
        <v>0</v>
      </c>
      <c r="O92" s="38" t="s">
        <v>21</v>
      </c>
      <c r="P92" s="38" t="s">
        <v>21</v>
      </c>
      <c r="Q92" s="38" t="s">
        <v>21</v>
      </c>
      <c r="R92" s="1">
        <f t="shared" si="1"/>
        <v>0.80208333333333259</v>
      </c>
    </row>
    <row r="93" spans="2:18" ht="16.5" hidden="1" thickBot="1">
      <c r="B93" s="7"/>
      <c r="C93" s="14"/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39"/>
      <c r="O93" s="39"/>
      <c r="P93" s="39"/>
      <c r="Q93" s="49"/>
      <c r="R93" s="1">
        <f t="shared" si="1"/>
        <v>0.81249999999999922</v>
      </c>
    </row>
    <row r="94" spans="2:18" hidden="1">
      <c r="B94" s="7"/>
      <c r="C94" s="12" t="s">
        <v>72</v>
      </c>
      <c r="D94" s="41">
        <v>0.15625</v>
      </c>
      <c r="E94" s="41">
        <v>0.15625</v>
      </c>
      <c r="F94" s="41">
        <v>0.15625</v>
      </c>
      <c r="G94" s="41">
        <v>0.15625</v>
      </c>
      <c r="H94" s="41">
        <v>0.15625</v>
      </c>
      <c r="I94" s="41">
        <v>0.15625</v>
      </c>
      <c r="J94" s="25">
        <v>0.15625</v>
      </c>
      <c r="K94" s="25">
        <v>0.14583333333333334</v>
      </c>
      <c r="L94" s="25">
        <v>0.14583333333333334</v>
      </c>
      <c r="M94" s="25"/>
      <c r="N94" s="25"/>
      <c r="O94" s="25">
        <v>0.15625</v>
      </c>
      <c r="P94" s="25">
        <v>0.15625</v>
      </c>
      <c r="Q94" s="8">
        <v>0.15625</v>
      </c>
      <c r="R94" s="1">
        <f t="shared" si="1"/>
        <v>0.82291666666666585</v>
      </c>
    </row>
    <row r="95" spans="2:18" hidden="1">
      <c r="B95" s="7"/>
      <c r="C95" s="13" t="s">
        <v>73</v>
      </c>
      <c r="D95" s="26">
        <v>0.13541666666666666</v>
      </c>
      <c r="E95" s="26">
        <v>0.13541666666666666</v>
      </c>
      <c r="F95" s="26">
        <v>0.13541666666666666</v>
      </c>
      <c r="G95" s="26">
        <v>0.14583333333333334</v>
      </c>
      <c r="H95" s="26">
        <v>0.13541666666666666</v>
      </c>
      <c r="I95" s="26">
        <v>0.13541666666666666</v>
      </c>
      <c r="J95" s="26">
        <v>0.13541666666666666</v>
      </c>
      <c r="K95" s="26">
        <v>0.13541666666666666</v>
      </c>
      <c r="L95" s="26">
        <v>0.13541666666666666</v>
      </c>
      <c r="M95" s="26"/>
      <c r="N95" s="26"/>
      <c r="O95" s="26">
        <v>0.13541666666666666</v>
      </c>
      <c r="P95" s="26">
        <v>0.14583333333333334</v>
      </c>
      <c r="Q95" s="48">
        <v>0.14583333333333334</v>
      </c>
      <c r="R95" s="1">
        <f t="shared" si="1"/>
        <v>0.83333333333333248</v>
      </c>
    </row>
    <row r="96" spans="2:18" hidden="1">
      <c r="B96" s="7"/>
      <c r="C96" s="21" t="s">
        <v>74</v>
      </c>
      <c r="D96" s="40">
        <v>1.0416666666666666E-2</v>
      </c>
      <c r="E96" s="40">
        <v>3.125E-2</v>
      </c>
      <c r="F96" s="40">
        <v>3.125E-2</v>
      </c>
      <c r="G96" s="40">
        <v>1.0416666666666666E-2</v>
      </c>
      <c r="H96" s="40">
        <v>1.0416666666666666E-2</v>
      </c>
      <c r="I96" s="40">
        <v>1.0416666666666666E-2</v>
      </c>
      <c r="J96" s="40">
        <v>5.2083333333333336E-2</v>
      </c>
      <c r="K96" s="40">
        <v>0.10416666666666667</v>
      </c>
      <c r="L96" s="38" t="s">
        <v>75</v>
      </c>
      <c r="M96" s="38"/>
      <c r="N96" s="38"/>
      <c r="O96" s="40">
        <v>5.2083333333333336E-2</v>
      </c>
      <c r="P96" s="40">
        <v>4.1666666666666664E-2</v>
      </c>
      <c r="Q96" s="58">
        <v>3.125E-2</v>
      </c>
      <c r="R96" s="1">
        <f t="shared" si="1"/>
        <v>0.84374999999999911</v>
      </c>
    </row>
    <row r="97" spans="2:18" hidden="1">
      <c r="B97" s="7"/>
      <c r="C97" s="83" t="s">
        <v>76</v>
      </c>
      <c r="D97" s="38" t="s">
        <v>21</v>
      </c>
      <c r="E97" s="38" t="s">
        <v>21</v>
      </c>
      <c r="F97" s="38" t="s">
        <v>21</v>
      </c>
      <c r="G97" s="38" t="s">
        <v>21</v>
      </c>
      <c r="H97" s="38" t="s">
        <v>21</v>
      </c>
      <c r="I97" s="38" t="s">
        <v>21</v>
      </c>
      <c r="J97" s="81">
        <v>2.0833333333333332E-2</v>
      </c>
      <c r="K97" s="81">
        <v>1.0416666666666666E-2</v>
      </c>
      <c r="L97" s="81">
        <v>0</v>
      </c>
      <c r="M97" s="79">
        <v>2.0833333333333332E-2</v>
      </c>
      <c r="N97" s="81">
        <v>0</v>
      </c>
      <c r="O97" s="38" t="s">
        <v>21</v>
      </c>
      <c r="P97" s="38" t="s">
        <v>21</v>
      </c>
      <c r="Q97" s="38" t="s">
        <v>21</v>
      </c>
      <c r="R97" s="1">
        <f t="shared" si="1"/>
        <v>0.85416666666666574</v>
      </c>
    </row>
    <row r="98" spans="2:18" ht="16.5" hidden="1" thickBot="1">
      <c r="B98" s="7"/>
      <c r="C98" s="14"/>
      <c r="D98" s="39"/>
      <c r="E98" s="39"/>
      <c r="F98" s="39"/>
      <c r="G98" s="39"/>
      <c r="H98" s="39"/>
      <c r="I98" s="39"/>
      <c r="J98" s="39"/>
      <c r="K98" s="39"/>
      <c r="L98" s="39"/>
      <c r="M98" s="39"/>
      <c r="N98" s="39"/>
      <c r="O98" s="39"/>
      <c r="P98" s="39"/>
      <c r="Q98" s="49"/>
      <c r="R98" s="1">
        <f t="shared" si="1"/>
        <v>0.86458333333333237</v>
      </c>
    </row>
    <row r="99" spans="2:18" hidden="1">
      <c r="B99" s="7"/>
      <c r="C99" s="12" t="s">
        <v>77</v>
      </c>
      <c r="D99" s="41">
        <v>0.14583333333333334</v>
      </c>
      <c r="E99" s="41">
        <v>0.14583333333333334</v>
      </c>
      <c r="F99" s="41">
        <v>0.14583333333333334</v>
      </c>
      <c r="G99" s="41">
        <v>0.14583333333333334</v>
      </c>
      <c r="H99" s="41">
        <v>0.14583333333333334</v>
      </c>
      <c r="I99" s="41">
        <v>0.14583333333333334</v>
      </c>
      <c r="J99" s="25">
        <v>0.13541666666666666</v>
      </c>
      <c r="K99" s="25">
        <v>0.13541666666666666</v>
      </c>
      <c r="L99" s="25">
        <v>0.13541666666666666</v>
      </c>
      <c r="M99" s="25">
        <v>0.13541666666666666</v>
      </c>
      <c r="N99" s="25">
        <v>0.13541666666666666</v>
      </c>
      <c r="O99" s="25">
        <v>0.125</v>
      </c>
      <c r="P99" s="25">
        <v>0.13541666666666666</v>
      </c>
      <c r="Q99" s="8">
        <v>0.13541666666666666</v>
      </c>
      <c r="R99" s="1">
        <f t="shared" si="1"/>
        <v>0.874999999999999</v>
      </c>
    </row>
    <row r="100" spans="2:18" hidden="1">
      <c r="B100" s="7"/>
      <c r="C100" s="13" t="s">
        <v>78</v>
      </c>
      <c r="D100" s="26">
        <v>0.125</v>
      </c>
      <c r="E100" s="26">
        <v>0.125</v>
      </c>
      <c r="F100" s="26">
        <v>0.125</v>
      </c>
      <c r="G100" s="26">
        <v>0.13541666666666666</v>
      </c>
      <c r="H100" s="26">
        <v>0.125</v>
      </c>
      <c r="I100" s="26">
        <v>0.125</v>
      </c>
      <c r="J100" s="26">
        <v>0.125</v>
      </c>
      <c r="K100" s="26">
        <v>0.125</v>
      </c>
      <c r="L100" s="26">
        <v>0.125</v>
      </c>
      <c r="M100" s="26">
        <v>0.125</v>
      </c>
      <c r="N100" s="26">
        <v>0.125</v>
      </c>
      <c r="O100" s="26">
        <v>0.11458333333333333</v>
      </c>
      <c r="P100" s="26">
        <v>0.125</v>
      </c>
      <c r="Q100" s="48">
        <v>0.13541666666666666</v>
      </c>
      <c r="R100" s="1">
        <f t="shared" si="1"/>
        <v>0.88541666666666563</v>
      </c>
    </row>
    <row r="101" spans="2:18" hidden="1">
      <c r="B101" s="10"/>
      <c r="C101" s="19" t="s">
        <v>79</v>
      </c>
      <c r="D101" s="34">
        <v>2.0833333333333332E-2</v>
      </c>
      <c r="E101" s="34">
        <v>2.0833333333333332E-2</v>
      </c>
      <c r="F101" s="34">
        <v>2.0833333333333332E-2</v>
      </c>
      <c r="G101" s="34">
        <v>3.125E-2</v>
      </c>
      <c r="H101" s="34">
        <v>1.0416666666666666E-2</v>
      </c>
      <c r="I101" s="34">
        <v>1.0416666666666666E-2</v>
      </c>
      <c r="J101" s="34">
        <v>5.2083333333333336E-2</v>
      </c>
      <c r="K101" s="34">
        <v>5.2083333333333336E-2</v>
      </c>
      <c r="L101" s="34">
        <v>5.2083333333333336E-2</v>
      </c>
      <c r="M101" s="34">
        <v>5.2083333333333336E-2</v>
      </c>
      <c r="N101" s="34">
        <v>5.2083333333333336E-2</v>
      </c>
      <c r="O101" s="34">
        <v>0.11458333333333333</v>
      </c>
      <c r="P101" s="34">
        <v>4.1666666666666664E-2</v>
      </c>
      <c r="Q101" s="59">
        <v>3.125E-2</v>
      </c>
      <c r="R101" s="1">
        <f t="shared" si="1"/>
        <v>0.89583333333333226</v>
      </c>
    </row>
    <row r="102" spans="2:18" ht="16.5" hidden="1" thickBot="1">
      <c r="B102" s="10"/>
      <c r="C102" s="17"/>
      <c r="D102" s="42"/>
      <c r="E102" s="42"/>
      <c r="F102" s="42"/>
      <c r="G102" s="47"/>
      <c r="H102" s="47"/>
      <c r="I102" s="42"/>
      <c r="J102" s="42"/>
      <c r="K102" s="42"/>
      <c r="L102" s="42"/>
      <c r="M102" s="42"/>
      <c r="N102" s="42"/>
      <c r="O102" s="47"/>
      <c r="P102" s="47"/>
      <c r="Q102" s="60"/>
      <c r="R102" s="1">
        <f t="shared" si="1"/>
        <v>0.90624999999999889</v>
      </c>
    </row>
    <row r="103" spans="2:18" hidden="1">
      <c r="B103" s="10"/>
      <c r="C103" s="12" t="s">
        <v>80</v>
      </c>
      <c r="D103" s="62">
        <v>8.3333333333333329E-2</v>
      </c>
      <c r="E103" s="62">
        <v>8.3333333333333329E-2</v>
      </c>
      <c r="F103" s="62">
        <v>8.3333333333333329E-2</v>
      </c>
      <c r="G103" s="62">
        <v>8.3333333333333329E-2</v>
      </c>
      <c r="H103" s="62" t="s">
        <v>21</v>
      </c>
      <c r="I103" s="62">
        <v>8.3333333333333329E-2</v>
      </c>
      <c r="J103" s="62">
        <v>9.375E-2</v>
      </c>
      <c r="K103" s="62">
        <v>0.10416666666666667</v>
      </c>
      <c r="L103" s="62">
        <v>0.10416666666666667</v>
      </c>
      <c r="M103" s="62">
        <v>0.10416666666666667</v>
      </c>
      <c r="N103" s="62">
        <v>0.10416666666666667</v>
      </c>
      <c r="O103" s="62">
        <v>0.10416666666666667</v>
      </c>
      <c r="P103" s="62" t="s">
        <v>21</v>
      </c>
      <c r="Q103" s="63">
        <v>8.3333333333333329E-2</v>
      </c>
      <c r="R103" s="1">
        <f t="shared" si="1"/>
        <v>0.91666666666666552</v>
      </c>
    </row>
    <row r="104" spans="2:18" hidden="1">
      <c r="B104" s="10"/>
      <c r="C104" s="13" t="s">
        <v>81</v>
      </c>
      <c r="D104" s="32">
        <v>6.25E-2</v>
      </c>
      <c r="E104" s="32">
        <v>6.25E-2</v>
      </c>
      <c r="F104" s="32">
        <v>6.25E-2</v>
      </c>
      <c r="G104" s="32">
        <v>7.2916666666666671E-2</v>
      </c>
      <c r="H104" s="32" t="s">
        <v>21</v>
      </c>
      <c r="I104" s="32">
        <v>6.25E-2</v>
      </c>
      <c r="J104" s="32">
        <v>7.2916666666666671E-2</v>
      </c>
      <c r="K104" s="32">
        <v>8.3333333333333329E-2</v>
      </c>
      <c r="L104" s="32">
        <v>8.3333333333333329E-2</v>
      </c>
      <c r="M104" s="32">
        <v>8.3333333333333329E-2</v>
      </c>
      <c r="N104" s="32">
        <v>8.3333333333333329E-2</v>
      </c>
      <c r="O104" s="32">
        <v>8.3333333333333329E-2</v>
      </c>
      <c r="P104" s="32" t="s">
        <v>21</v>
      </c>
      <c r="Q104" s="52">
        <v>7.2916666666666671E-2</v>
      </c>
      <c r="R104" s="1">
        <f t="shared" si="1"/>
        <v>0.92708333333333215</v>
      </c>
    </row>
    <row r="105" spans="2:18" hidden="1">
      <c r="B105" s="10"/>
      <c r="C105" s="19" t="s">
        <v>82</v>
      </c>
      <c r="D105" s="34">
        <v>2.0833333333333332E-2</v>
      </c>
      <c r="E105" s="34">
        <v>2.0833333333333332E-2</v>
      </c>
      <c r="F105" s="34">
        <v>2.0833333333333332E-2</v>
      </c>
      <c r="G105" s="34">
        <v>2.0833333333333332E-2</v>
      </c>
      <c r="H105" s="34" t="s">
        <v>21</v>
      </c>
      <c r="I105" s="34">
        <v>1.0416666666666666E-2</v>
      </c>
      <c r="J105" s="34">
        <v>4.1666666666666664E-2</v>
      </c>
      <c r="K105" s="34">
        <v>3.125E-2</v>
      </c>
      <c r="L105" s="34">
        <v>3.125E-2</v>
      </c>
      <c r="M105" s="34">
        <v>3.125E-2</v>
      </c>
      <c r="N105" s="34">
        <v>3.125E-2</v>
      </c>
      <c r="O105" s="34">
        <v>3.125E-2</v>
      </c>
      <c r="P105" s="34" t="s">
        <v>51</v>
      </c>
      <c r="Q105" s="59">
        <v>3.125E-2</v>
      </c>
      <c r="R105" s="1">
        <f t="shared" si="1"/>
        <v>0.93749999999999878</v>
      </c>
    </row>
    <row r="106" spans="2:18" ht="16.5" hidden="1" thickBot="1">
      <c r="B106" s="10"/>
      <c r="C106" s="17"/>
      <c r="D106" s="42"/>
      <c r="E106" s="42"/>
      <c r="F106" s="42"/>
      <c r="G106" s="47"/>
      <c r="H106" s="47"/>
      <c r="I106" s="42"/>
      <c r="J106" s="42"/>
      <c r="K106" s="42"/>
      <c r="L106" s="42"/>
      <c r="M106" s="42"/>
      <c r="N106" s="42"/>
      <c r="O106" s="47"/>
      <c r="P106" s="47"/>
      <c r="Q106" s="60"/>
      <c r="R106" s="1">
        <f t="shared" si="1"/>
        <v>0.94791666666666541</v>
      </c>
    </row>
    <row r="107" spans="2:18" hidden="1">
      <c r="B107" s="10"/>
      <c r="C107" s="23" t="s">
        <v>83</v>
      </c>
      <c r="D107" s="62">
        <v>8.3333333333333329E-2</v>
      </c>
      <c r="E107" s="62">
        <v>8.3333333333333329E-2</v>
      </c>
      <c r="F107" s="62">
        <v>8.3333333333333329E-2</v>
      </c>
      <c r="G107" s="62">
        <v>8.3333333333333329E-2</v>
      </c>
      <c r="H107" s="62">
        <v>8.3333333333333329E-2</v>
      </c>
      <c r="I107" s="33" t="s">
        <v>21</v>
      </c>
      <c r="J107" s="62">
        <v>9.375E-2</v>
      </c>
      <c r="K107" s="62">
        <v>0.10416666666666667</v>
      </c>
      <c r="L107" s="62">
        <v>0.10416666666666667</v>
      </c>
      <c r="M107" s="62">
        <v>0.10416666666666667</v>
      </c>
      <c r="N107" s="62">
        <v>0.10416666666666667</v>
      </c>
      <c r="O107" s="62">
        <v>0.10416666666666667</v>
      </c>
      <c r="P107" s="63">
        <v>8.3333333333333329E-2</v>
      </c>
      <c r="Q107" s="63" t="s">
        <v>21</v>
      </c>
      <c r="R107" s="1">
        <f t="shared" si="1"/>
        <v>0.95833333333333204</v>
      </c>
    </row>
    <row r="108" spans="2:18" hidden="1">
      <c r="B108" s="10"/>
      <c r="C108" s="13" t="s">
        <v>84</v>
      </c>
      <c r="D108" s="32">
        <v>6.25E-2</v>
      </c>
      <c r="E108" s="32">
        <v>6.25E-2</v>
      </c>
      <c r="F108" s="32">
        <v>6.25E-2</v>
      </c>
      <c r="G108" s="32">
        <v>7.2916666666666671E-2</v>
      </c>
      <c r="H108" s="32">
        <v>7.2916666666666671E-2</v>
      </c>
      <c r="I108" s="43" t="s">
        <v>21</v>
      </c>
      <c r="J108" s="32">
        <v>7.2916666666666671E-2</v>
      </c>
      <c r="K108" s="32">
        <v>8.3333333333333329E-2</v>
      </c>
      <c r="L108" s="32">
        <v>8.3333333333333329E-2</v>
      </c>
      <c r="M108" s="32">
        <v>8.3333333333333329E-2</v>
      </c>
      <c r="N108" s="32">
        <v>8.3333333333333329E-2</v>
      </c>
      <c r="O108" s="32">
        <v>8.3333333333333329E-2</v>
      </c>
      <c r="P108" s="52">
        <v>7.2916666666666671E-2</v>
      </c>
      <c r="Q108" s="52" t="s">
        <v>21</v>
      </c>
      <c r="R108" s="1">
        <f t="shared" si="1"/>
        <v>0.96874999999999867</v>
      </c>
    </row>
    <row r="109" spans="2:18" hidden="1">
      <c r="B109" s="10"/>
      <c r="C109" s="19" t="s">
        <v>85</v>
      </c>
      <c r="D109" s="34">
        <v>2.0833333333333332E-2</v>
      </c>
      <c r="E109" s="34">
        <v>2.0833333333333332E-2</v>
      </c>
      <c r="F109" s="34">
        <v>2.0833333333333332E-2</v>
      </c>
      <c r="G109" s="34">
        <v>2.0833333333333332E-2</v>
      </c>
      <c r="H109" s="34">
        <v>2.0833333333333332E-2</v>
      </c>
      <c r="I109" s="43" t="s">
        <v>21</v>
      </c>
      <c r="J109" s="34">
        <v>4.1666666666666664E-2</v>
      </c>
      <c r="K109" s="34">
        <v>3.125E-2</v>
      </c>
      <c r="L109" s="34">
        <v>3.125E-2</v>
      </c>
      <c r="M109" s="34">
        <v>3.125E-2</v>
      </c>
      <c r="N109" s="34">
        <v>3.125E-2</v>
      </c>
      <c r="O109" s="34">
        <v>3.125E-2</v>
      </c>
      <c r="P109" s="59">
        <v>4.1666666666666664E-2</v>
      </c>
      <c r="Q109" s="59" t="s">
        <v>21</v>
      </c>
      <c r="R109" s="1">
        <f t="shared" si="1"/>
        <v>0.9791666666666653</v>
      </c>
    </row>
    <row r="110" spans="2:18" ht="16.5" hidden="1" thickBot="1">
      <c r="B110" s="7"/>
      <c r="C110" s="14"/>
      <c r="D110" s="44"/>
      <c r="E110" s="44"/>
      <c r="F110" s="44"/>
      <c r="G110" s="44"/>
      <c r="H110" s="44"/>
      <c r="I110" s="44"/>
      <c r="J110" s="44"/>
      <c r="K110" s="44"/>
      <c r="L110" s="44"/>
      <c r="M110" s="44"/>
      <c r="N110" s="44"/>
      <c r="O110" s="44"/>
      <c r="P110" s="44"/>
      <c r="Q110" s="61"/>
      <c r="R110" s="1">
        <f t="shared" si="1"/>
        <v>0.98958333333333193</v>
      </c>
    </row>
    <row r="111" spans="2:18" hidden="1">
      <c r="R111" s="1">
        <v>0.99930555555555556</v>
      </c>
    </row>
    <row r="112" spans="2:18" hidden="1">
      <c r="C112" t="s">
        <v>86</v>
      </c>
      <c r="R112" s="1"/>
    </row>
    <row r="113" spans="3:18" hidden="1">
      <c r="C113" t="s">
        <v>87</v>
      </c>
      <c r="R113" s="1"/>
    </row>
    <row r="114" spans="3:18" hidden="1">
      <c r="R114" s="1"/>
    </row>
    <row r="115" spans="3:18" hidden="1">
      <c r="R115" s="1"/>
    </row>
    <row r="116" spans="3:18" hidden="1">
      <c r="R116" s="1"/>
    </row>
    <row r="117" spans="3:18">
      <c r="R117" s="1"/>
    </row>
    <row r="118" spans="3:18">
      <c r="R118" s="1"/>
    </row>
    <row r="119" spans="3:18">
      <c r="R119" s="1"/>
    </row>
    <row r="120" spans="3:18">
      <c r="R120" s="1"/>
    </row>
    <row r="121" spans="3:18">
      <c r="R121" s="1"/>
    </row>
    <row r="122" spans="3:18">
      <c r="R122" s="1"/>
    </row>
    <row r="123" spans="3:18">
      <c r="R123" s="1"/>
    </row>
    <row r="124" spans="3:18">
      <c r="R124" s="1"/>
    </row>
    <row r="125" spans="3:18">
      <c r="R125" s="1"/>
    </row>
    <row r="126" spans="3:18">
      <c r="R126" s="1"/>
    </row>
    <row r="127" spans="3:18">
      <c r="R127" s="1"/>
    </row>
  </sheetData>
  <mergeCells count="6">
    <mergeCell ref="B9:E9"/>
    <mergeCell ref="B2:E3"/>
    <mergeCell ref="B4:E4"/>
    <mergeCell ref="B5:E5"/>
    <mergeCell ref="B6:E6"/>
    <mergeCell ref="B8:E8"/>
  </mergeCells>
  <conditionalFormatting sqref="D13">
    <cfRule type="containsText" dxfId="5" priority="7" operator="containsText" text="Less">
      <formula>NOT(ISERROR(SEARCH("Less",D13)))</formula>
    </cfRule>
    <cfRule type="containsText" dxfId="4" priority="8" operator="containsText" text="More">
      <formula>NOT(ISERROR(SEARCH("More",D13)))</formula>
    </cfRule>
    <cfRule type="cellIs" priority="9" operator="equal">
      <formula>"Same"</formula>
    </cfRule>
  </conditionalFormatting>
  <conditionalFormatting sqref="D19">
    <cfRule type="containsText" dxfId="3" priority="4" operator="containsText" text="Less">
      <formula>NOT(ISERROR(SEARCH("Less",D19)))</formula>
    </cfRule>
    <cfRule type="containsText" dxfId="2" priority="5" operator="containsText" text="More">
      <formula>NOT(ISERROR(SEARCH("More",D19)))</formula>
    </cfRule>
    <cfRule type="cellIs" priority="6" operator="equal">
      <formula>"Same"</formula>
    </cfRule>
  </conditionalFormatting>
  <conditionalFormatting sqref="D25">
    <cfRule type="containsText" dxfId="1" priority="1" operator="containsText" text="Less">
      <formula>NOT(ISERROR(SEARCH("Less",D25)))</formula>
    </cfRule>
    <cfRule type="containsText" dxfId="0" priority="2" operator="containsText" text="More">
      <formula>NOT(ISERROR(SEARCH("More",D25)))</formula>
    </cfRule>
    <cfRule type="cellIs" priority="3" operator="equal">
      <formula>"Same"</formula>
    </cfRule>
  </conditionalFormatting>
  <dataValidations count="4">
    <dataValidation type="list" allowBlank="1" showInputMessage="1" showErrorMessage="1" errorTitle="CHECK TIME" error="ENSURE TIME FOR 1ST MOVEMENT IS ENTERED IN 24HR FORMAT" promptTitle="INPUT THE TIME IN 24HR FORMAT" sqref="E22 E10 E16" xr:uid="{8D5678E4-C12C-9144-84DE-6608EE52B4D8}">
      <formula1>$R$15:$R$111</formula1>
    </dataValidation>
    <dataValidation type="list" allowBlank="1" showInputMessage="1" showErrorMessage="1" sqref="C22 C16" xr:uid="{514B95BC-1D37-B74B-8DFE-21D8EE9C85DF}">
      <formula1>$C$33:$C$102</formula1>
    </dataValidation>
    <dataValidation type="list" allowBlank="1" showInputMessage="1" showErrorMessage="1" sqref="C23 C17 C11" xr:uid="{67FCBEF1-3D3A-CE4C-AE92-FFF9A166FF58}">
      <formula1>$D$32:$Q$32</formula1>
    </dataValidation>
    <dataValidation type="list" allowBlank="1" showInputMessage="1" showErrorMessage="1" sqref="C10" xr:uid="{3C690415-6185-BE4A-9497-1D819984B7DA}">
      <formula1>$C$33:$C$103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D47186-E216-D249-9C33-3A262EFFFEC1}">
  <dimension ref="A1:S54"/>
  <sheetViews>
    <sheetView topLeftCell="A10" workbookViewId="0">
      <selection activeCell="D14" sqref="D14"/>
    </sheetView>
  </sheetViews>
  <sheetFormatPr defaultColWidth="11" defaultRowHeight="15.75"/>
  <cols>
    <col min="1" max="1" width="13.125" customWidth="1"/>
    <col min="2" max="3" width="12.875" customWidth="1"/>
    <col min="4" max="4" width="16.875" customWidth="1"/>
    <col min="5" max="5" width="15" customWidth="1"/>
    <col min="6" max="6" width="17.5" customWidth="1"/>
    <col min="7" max="7" width="16.5" customWidth="1"/>
    <col min="8" max="9" width="19.125" customWidth="1"/>
    <col min="10" max="11" width="18.625" customWidth="1"/>
    <col min="12" max="13" width="17.125" customWidth="1"/>
    <col min="14" max="14" width="17.625" customWidth="1"/>
    <col min="15" max="15" width="16" customWidth="1"/>
  </cols>
  <sheetData>
    <row r="1" spans="1:19">
      <c r="B1" t="s">
        <v>4</v>
      </c>
      <c r="C1" t="s">
        <v>100</v>
      </c>
      <c r="D1" t="s">
        <v>101</v>
      </c>
      <c r="E1" t="s">
        <v>102</v>
      </c>
      <c r="F1" t="s">
        <v>103</v>
      </c>
      <c r="G1" t="s">
        <v>104</v>
      </c>
      <c r="H1" t="s">
        <v>105</v>
      </c>
      <c r="I1" t="s">
        <v>106</v>
      </c>
      <c r="J1" t="s">
        <v>107</v>
      </c>
      <c r="K1" t="s">
        <v>108</v>
      </c>
      <c r="L1" t="s">
        <v>109</v>
      </c>
      <c r="M1" t="s">
        <v>110</v>
      </c>
      <c r="N1" t="s">
        <v>111</v>
      </c>
      <c r="O1" t="s">
        <v>112</v>
      </c>
      <c r="P1" t="s">
        <v>113</v>
      </c>
      <c r="Q1" t="s">
        <v>114</v>
      </c>
      <c r="R1" t="s">
        <v>115</v>
      </c>
      <c r="S1" t="s">
        <v>116</v>
      </c>
    </row>
    <row r="2" spans="1:19">
      <c r="B2" s="1">
        <v>8.4722222222222213E-2</v>
      </c>
      <c r="C2" s="1">
        <v>3.888888888888889E-2</v>
      </c>
      <c r="D2" s="1">
        <v>7.4305555555555555E-2</v>
      </c>
      <c r="E2" s="1">
        <v>7.4305555555555555E-2</v>
      </c>
      <c r="F2" s="1">
        <v>4.3750000000000004E-2</v>
      </c>
      <c r="G2" s="1">
        <v>4.5138888888888888E-2</v>
      </c>
      <c r="H2" s="1">
        <v>9.375E-2</v>
      </c>
      <c r="I2" s="1">
        <v>8.3333333333333329E-2</v>
      </c>
      <c r="J2" s="1">
        <v>4.5833333333333337E-2</v>
      </c>
      <c r="K2" s="1">
        <v>6.3888888888888884E-2</v>
      </c>
      <c r="L2" s="1">
        <v>0.11388888888888889</v>
      </c>
      <c r="M2" s="1">
        <v>8.819444444444445E-2</v>
      </c>
      <c r="N2" s="1">
        <v>4.9999999999999996E-2</v>
      </c>
      <c r="O2" s="1">
        <v>5.486111111111111E-2</v>
      </c>
      <c r="P2" s="1">
        <v>5.6944444444444443E-2</v>
      </c>
      <c r="Q2" s="1">
        <v>4.3750000000000004E-2</v>
      </c>
      <c r="R2" s="1">
        <v>7.6388888888888895E-2</v>
      </c>
      <c r="S2" s="1">
        <v>1.6666666666666666E-2</v>
      </c>
    </row>
    <row r="3" spans="1:19">
      <c r="B3" s="1">
        <v>7.8472222222222221E-2</v>
      </c>
      <c r="C3" s="1">
        <v>3.9583333333333331E-2</v>
      </c>
      <c r="D3" s="1">
        <v>7.5694444444444439E-2</v>
      </c>
      <c r="E3" s="1">
        <v>8.1944444444444445E-2</v>
      </c>
      <c r="F3" s="1">
        <v>4.8611111111111112E-2</v>
      </c>
      <c r="G3" s="1">
        <v>5.1388888888888894E-2</v>
      </c>
      <c r="H3" s="1">
        <v>7.9166666666666663E-2</v>
      </c>
      <c r="I3" s="1">
        <v>8.6111111111111124E-2</v>
      </c>
      <c r="J3" s="1">
        <v>4.9305555555555554E-2</v>
      </c>
      <c r="K3" s="1">
        <v>5.1388888888888894E-2</v>
      </c>
      <c r="L3" s="1">
        <v>9.6527777777777768E-2</v>
      </c>
      <c r="M3" s="1">
        <v>9.6527777777777768E-2</v>
      </c>
      <c r="N3" s="1">
        <v>4.6527777777777779E-2</v>
      </c>
      <c r="O3" s="1">
        <v>5.2777777777777778E-2</v>
      </c>
      <c r="P3" s="1">
        <v>4.3055555555555562E-2</v>
      </c>
      <c r="Q3" s="1">
        <v>3.9583333333333331E-2</v>
      </c>
      <c r="R3" s="1">
        <v>7.2916666666666671E-2</v>
      </c>
      <c r="S3" s="1">
        <v>2.361111111111111E-2</v>
      </c>
    </row>
    <row r="4" spans="1:19">
      <c r="B4" s="1">
        <v>6.1111111111111116E-2</v>
      </c>
      <c r="C4" s="1">
        <v>4.5833333333333337E-2</v>
      </c>
      <c r="D4" s="1">
        <v>7.6388888888888895E-2</v>
      </c>
      <c r="E4" s="1">
        <v>7.8472222222222221E-2</v>
      </c>
      <c r="F4" s="1">
        <v>3.7499999999999999E-2</v>
      </c>
      <c r="G4" s="1">
        <v>4.9999999999999996E-2</v>
      </c>
      <c r="H4" s="1">
        <v>9.930555555555555E-2</v>
      </c>
      <c r="I4" s="1">
        <v>0.10277777777777779</v>
      </c>
      <c r="J4" s="1">
        <v>4.5833333333333337E-2</v>
      </c>
      <c r="K4" s="1">
        <v>5.0694444444444452E-2</v>
      </c>
      <c r="L4" s="1">
        <v>0.10347222222222223</v>
      </c>
      <c r="M4" s="1">
        <v>8.5416666666666655E-2</v>
      </c>
      <c r="N4" s="1">
        <v>5.1388888888888894E-2</v>
      </c>
      <c r="O4" s="1">
        <v>5.5555555555555552E-2</v>
      </c>
      <c r="P4" s="1">
        <v>4.3055555555555562E-2</v>
      </c>
      <c r="Q4" s="1">
        <v>4.2361111111111106E-2</v>
      </c>
      <c r="R4" s="1"/>
      <c r="S4" s="1"/>
    </row>
    <row r="5" spans="1:19">
      <c r="B5" s="1">
        <v>7.6388888888888895E-2</v>
      </c>
      <c r="C5" s="1">
        <v>4.1666666666666664E-2</v>
      </c>
      <c r="D5" s="1">
        <v>8.5416666666666655E-2</v>
      </c>
      <c r="E5" s="1">
        <v>5.8333333333333327E-2</v>
      </c>
      <c r="F5" s="1">
        <v>4.3055555555555562E-2</v>
      </c>
      <c r="G5" s="1">
        <v>3.6805555555555557E-2</v>
      </c>
      <c r="H5" s="1">
        <v>8.5416666666666655E-2</v>
      </c>
      <c r="I5" s="1">
        <v>9.0972222222222218E-2</v>
      </c>
      <c r="J5" s="1">
        <v>4.5138888888888888E-2</v>
      </c>
      <c r="K5" s="1">
        <v>5.2083333333333336E-2</v>
      </c>
      <c r="L5" s="1">
        <v>9.7916666666666666E-2</v>
      </c>
      <c r="M5" s="1">
        <v>9.2361111111111116E-2</v>
      </c>
      <c r="N5" s="1">
        <v>5.6250000000000001E-2</v>
      </c>
      <c r="O5" s="1">
        <v>5.9027777777777783E-2</v>
      </c>
      <c r="P5" s="1">
        <v>5.2777777777777778E-2</v>
      </c>
      <c r="Q5" s="1">
        <v>3.2638888888888891E-2</v>
      </c>
    </row>
    <row r="6" spans="1:19">
      <c r="B6" s="1">
        <v>6.0416666666666667E-2</v>
      </c>
      <c r="C6" s="1">
        <v>3.4027777777777775E-2</v>
      </c>
      <c r="D6" s="1">
        <v>7.8472222222222221E-2</v>
      </c>
      <c r="E6" s="1">
        <v>8.6805555555555566E-2</v>
      </c>
      <c r="F6" s="1">
        <v>3.9583333333333331E-2</v>
      </c>
      <c r="G6" s="1">
        <v>5.2777777777777778E-2</v>
      </c>
      <c r="H6" s="1">
        <v>7.6388888888888895E-2</v>
      </c>
      <c r="I6" s="1">
        <v>9.5833333333333326E-2</v>
      </c>
      <c r="J6" s="1">
        <v>5.6250000000000001E-2</v>
      </c>
      <c r="K6" s="1">
        <v>5.486111111111111E-2</v>
      </c>
      <c r="L6" s="1">
        <v>0.10416666666666667</v>
      </c>
      <c r="M6" s="1">
        <v>8.2638888888888887E-2</v>
      </c>
      <c r="N6" s="1">
        <v>5.6944444444444443E-2</v>
      </c>
      <c r="O6" s="1">
        <v>5.7638888888888885E-2</v>
      </c>
      <c r="P6" s="1">
        <v>5.486111111111111E-2</v>
      </c>
      <c r="Q6" s="1">
        <v>3.2638888888888891E-2</v>
      </c>
    </row>
    <row r="7" spans="1:19">
      <c r="B7" s="1">
        <v>6.6666666666666666E-2</v>
      </c>
      <c r="C7" s="1">
        <v>4.5138888888888888E-2</v>
      </c>
      <c r="D7" s="1">
        <v>8.6111111111111124E-2</v>
      </c>
      <c r="E7" s="1">
        <v>7.5694444444444439E-2</v>
      </c>
      <c r="F7" s="1">
        <v>4.5833333333333337E-2</v>
      </c>
      <c r="G7" s="1">
        <v>5.347222222222222E-2</v>
      </c>
      <c r="H7" s="1">
        <v>7.9166666666666663E-2</v>
      </c>
      <c r="I7" s="1">
        <v>9.930555555555555E-2</v>
      </c>
      <c r="J7" s="1">
        <v>5.4166666666666669E-2</v>
      </c>
      <c r="K7" s="1">
        <v>5.347222222222222E-2</v>
      </c>
      <c r="L7" s="1">
        <v>0.11527777777777777</v>
      </c>
      <c r="M7" s="1">
        <v>0.10694444444444444</v>
      </c>
      <c r="N7" s="1">
        <v>4.7916666666666663E-2</v>
      </c>
      <c r="O7" s="1">
        <v>5.486111111111111E-2</v>
      </c>
      <c r="P7" s="1">
        <v>4.5138888888888888E-2</v>
      </c>
      <c r="Q7" s="1">
        <v>2.9166666666666664E-2</v>
      </c>
    </row>
    <row r="8" spans="1:19">
      <c r="B8" s="1">
        <v>5.8333333333333327E-2</v>
      </c>
      <c r="C8" s="1">
        <v>3.9583333333333331E-2</v>
      </c>
      <c r="D8" s="1">
        <v>8.6111111111111124E-2</v>
      </c>
      <c r="E8" s="1">
        <v>8.1944444444444445E-2</v>
      </c>
      <c r="F8" s="1">
        <v>4.1666666666666664E-2</v>
      </c>
      <c r="G8" s="1">
        <v>4.1666666666666664E-2</v>
      </c>
      <c r="H8" s="1">
        <v>9.5833333333333326E-2</v>
      </c>
      <c r="I8" s="1">
        <v>9.0277777777777776E-2</v>
      </c>
      <c r="J8" s="1">
        <v>5.5555555555555552E-2</v>
      </c>
      <c r="K8" s="1">
        <v>4.7222222222222221E-2</v>
      </c>
      <c r="L8" s="1">
        <v>9.5138888888888884E-2</v>
      </c>
      <c r="M8" s="1">
        <v>8.6805555555555566E-2</v>
      </c>
      <c r="N8" s="1">
        <v>5.347222222222222E-2</v>
      </c>
      <c r="O8" s="1">
        <v>6.7361111111111108E-2</v>
      </c>
      <c r="P8" s="1">
        <v>4.8611111111111112E-2</v>
      </c>
      <c r="Q8" s="1">
        <v>2.7777777777777776E-2</v>
      </c>
    </row>
    <row r="9" spans="1:19">
      <c r="B9" s="1">
        <v>7.5694444444444439E-2</v>
      </c>
      <c r="C9" s="1">
        <v>3.6805555555555557E-2</v>
      </c>
      <c r="D9" s="1">
        <v>8.7500000000000008E-2</v>
      </c>
      <c r="E9" s="1">
        <v>8.8888888888888892E-2</v>
      </c>
      <c r="F9" s="1">
        <v>4.3750000000000004E-2</v>
      </c>
      <c r="G9" s="1">
        <v>6.1111111111111116E-2</v>
      </c>
      <c r="H9" s="1">
        <v>8.9583333333333334E-2</v>
      </c>
      <c r="I9" s="1">
        <v>9.375E-2</v>
      </c>
      <c r="J9" s="1">
        <v>4.5138888888888888E-2</v>
      </c>
      <c r="K9" s="1">
        <v>5.8333333333333327E-2</v>
      </c>
      <c r="L9" s="1">
        <v>0.10555555555555556</v>
      </c>
      <c r="M9" s="1">
        <v>0.10277777777777779</v>
      </c>
      <c r="N9" s="1">
        <v>5.8333333333333327E-2</v>
      </c>
      <c r="O9" s="1">
        <v>6.1111111111111116E-2</v>
      </c>
      <c r="P9" s="1">
        <v>4.3750000000000004E-2</v>
      </c>
    </row>
    <row r="10" spans="1:19">
      <c r="B10" s="1">
        <v>5.5555555555555552E-2</v>
      </c>
      <c r="C10" s="1">
        <v>3.8194444444444441E-2</v>
      </c>
      <c r="D10" s="1">
        <v>8.9583333333333334E-2</v>
      </c>
      <c r="E10" s="1">
        <v>7.9861111111111105E-2</v>
      </c>
      <c r="F10" s="1">
        <v>3.9583333333333331E-2</v>
      </c>
      <c r="H10" s="1">
        <v>9.5833333333333326E-2</v>
      </c>
      <c r="I10" s="1">
        <v>9.7222222222222224E-2</v>
      </c>
      <c r="J10" s="1">
        <v>4.9999999999999996E-2</v>
      </c>
      <c r="K10" s="1">
        <v>4.9999999999999996E-2</v>
      </c>
      <c r="L10" s="1">
        <v>0.11180555555555556</v>
      </c>
      <c r="M10" s="1">
        <v>0.1013888888888889</v>
      </c>
      <c r="N10" s="1">
        <v>4.9999999999999996E-2</v>
      </c>
      <c r="O10" s="1">
        <v>6.1111111111111116E-2</v>
      </c>
    </row>
    <row r="11" spans="1:19">
      <c r="B11" s="1">
        <v>6.3888888888888884E-2</v>
      </c>
      <c r="C11" s="1">
        <v>3.9583333333333331E-2</v>
      </c>
      <c r="D11" s="1">
        <v>9.3055555555555558E-2</v>
      </c>
      <c r="E11" s="1">
        <v>9.0277777777777776E-2</v>
      </c>
      <c r="F11" s="1">
        <v>4.0972222222222222E-2</v>
      </c>
      <c r="H11" s="1">
        <v>8.6805555555555566E-2</v>
      </c>
      <c r="I11" s="1">
        <v>9.5833333333333326E-2</v>
      </c>
      <c r="J11" s="1">
        <v>5.5555555555555552E-2</v>
      </c>
      <c r="K11" s="1">
        <v>5.347222222222222E-2</v>
      </c>
      <c r="L11" s="1">
        <v>0.11805555555555557</v>
      </c>
      <c r="M11" s="1">
        <v>9.0277777777777776E-2</v>
      </c>
      <c r="N11" s="1">
        <v>5.6250000000000001E-2</v>
      </c>
      <c r="O11" s="1">
        <v>6.458333333333334E-2</v>
      </c>
    </row>
    <row r="13" spans="1:19">
      <c r="A13" t="s">
        <v>117</v>
      </c>
      <c r="B13" s="1">
        <f>STDEV(B2:B11)</f>
        <v>9.9480496430687047E-3</v>
      </c>
      <c r="C13" s="1">
        <f>STDEV(C2:C11)</f>
        <v>3.5598510414883567E-3</v>
      </c>
      <c r="D13" s="1">
        <f t="shared" ref="D13:E13" si="0">STDEV(D2:D11)</f>
        <v>6.5181666834762883E-3</v>
      </c>
      <c r="E13" s="1">
        <f t="shared" si="0"/>
        <v>9.1898439686074907E-3</v>
      </c>
      <c r="F13" s="1">
        <f t="shared" ref="F13" si="1">STDEV(F2:F11)</f>
        <v>3.2809999333151896E-3</v>
      </c>
      <c r="G13" s="1">
        <f t="shared" ref="G13:M13" si="2">STDEV(G2:G9)</f>
        <v>7.6066917058674414E-3</v>
      </c>
      <c r="H13" s="1">
        <f t="shared" si="2"/>
        <v>8.6078302761783149E-3</v>
      </c>
      <c r="I13" s="1">
        <f t="shared" si="2"/>
        <v>6.5032202289758605E-3</v>
      </c>
      <c r="J13" s="1">
        <f t="shared" si="2"/>
        <v>4.910463758239913E-3</v>
      </c>
      <c r="K13" s="1">
        <f t="shared" si="2"/>
        <v>5.1400953109836832E-3</v>
      </c>
      <c r="L13" s="1">
        <f t="shared" si="2"/>
        <v>7.5504439700338688E-3</v>
      </c>
      <c r="M13" s="1">
        <f t="shared" si="2"/>
        <v>8.6894795398643598E-3</v>
      </c>
      <c r="N13" s="1">
        <f t="shared" ref="N13:O13" si="3">STDEV(N2:N9)</f>
        <v>4.3566160739179523E-3</v>
      </c>
      <c r="O13" s="1">
        <f t="shared" si="3"/>
        <v>4.6501488071427803E-3</v>
      </c>
      <c r="P13" s="1">
        <f t="shared" ref="P13:S13" si="4">STDEV(P2:P9)</f>
        <v>5.6470333219758983E-3</v>
      </c>
      <c r="Q13" s="1">
        <f t="shared" si="4"/>
        <v>6.4275200819050122E-3</v>
      </c>
      <c r="R13" s="1">
        <f t="shared" si="4"/>
        <v>2.4552318791199578E-3</v>
      </c>
      <c r="S13" s="1">
        <f t="shared" si="4"/>
        <v>4.9104637582399356E-3</v>
      </c>
    </row>
    <row r="14" spans="1:19">
      <c r="A14" t="s">
        <v>118</v>
      </c>
      <c r="B14" s="1">
        <f>AVERAGE(B2:B11)</f>
        <v>6.8125000000000005E-2</v>
      </c>
      <c r="C14" s="1">
        <f>AVERAGE(C2:C11)</f>
        <v>3.9930555555555546E-2</v>
      </c>
      <c r="D14" s="1">
        <f>AVERAGE(D2:D11)</f>
        <v>8.3263888888888887E-2</v>
      </c>
      <c r="E14" s="1">
        <f>AVERAGE(E2:E11)</f>
        <v>7.9652777777777781E-2</v>
      </c>
      <c r="F14" s="1">
        <f>AVERAGE(F2:F11)</f>
        <v>4.2430555555555569E-2</v>
      </c>
      <c r="G14" s="1">
        <f t="shared" ref="G14:M14" si="5">AVERAGE(G2:G9)</f>
        <v>4.9045138888888895E-2</v>
      </c>
      <c r="H14" s="1">
        <f t="shared" si="5"/>
        <v>8.7326388888888884E-2</v>
      </c>
      <c r="I14" s="1">
        <f t="shared" si="5"/>
        <v>9.2795138888888892E-2</v>
      </c>
      <c r="J14" s="1">
        <f t="shared" si="5"/>
        <v>4.9652777777777775E-2</v>
      </c>
      <c r="K14" s="1">
        <f t="shared" si="5"/>
        <v>5.3993055555555558E-2</v>
      </c>
      <c r="L14" s="1">
        <f t="shared" si="5"/>
        <v>0.10399305555555555</v>
      </c>
      <c r="M14" s="1">
        <f t="shared" si="5"/>
        <v>9.2708333333333323E-2</v>
      </c>
      <c r="N14" s="1">
        <f t="shared" ref="N14:O14" si="6">AVERAGE(N2:N9)</f>
        <v>5.2604166666666667E-2</v>
      </c>
      <c r="O14" s="1">
        <f t="shared" si="6"/>
        <v>5.7899305555555558E-2</v>
      </c>
      <c r="P14" s="1">
        <f t="shared" ref="P14:S14" si="7">AVERAGE(P2:P9)</f>
        <v>4.8524305555555557E-2</v>
      </c>
      <c r="Q14" s="1">
        <f t="shared" si="7"/>
        <v>3.5416666666666666E-2</v>
      </c>
      <c r="R14" s="1">
        <f t="shared" si="7"/>
        <v>7.465277777777779E-2</v>
      </c>
      <c r="S14" s="1">
        <f t="shared" si="7"/>
        <v>2.0138888888888887E-2</v>
      </c>
    </row>
    <row r="15" spans="1:19">
      <c r="A15" t="s">
        <v>119</v>
      </c>
      <c r="B15" s="2">
        <f t="shared" ref="B15:S15" si="8">B14+B13</f>
        <v>7.8073049643068715E-2</v>
      </c>
      <c r="C15" s="2">
        <f t="shared" si="8"/>
        <v>4.3490406597043903E-2</v>
      </c>
      <c r="D15" s="2">
        <f t="shared" si="8"/>
        <v>8.9782055572365183E-2</v>
      </c>
      <c r="E15" s="2">
        <f t="shared" si="8"/>
        <v>8.884262174638527E-2</v>
      </c>
      <c r="F15" s="2">
        <f t="shared" si="8"/>
        <v>4.5711555488870757E-2</v>
      </c>
      <c r="G15" s="2">
        <f t="shared" si="8"/>
        <v>5.6651830594756335E-2</v>
      </c>
      <c r="H15" s="2">
        <f t="shared" si="8"/>
        <v>9.5934219165067197E-2</v>
      </c>
      <c r="I15" s="2">
        <f t="shared" si="8"/>
        <v>9.9298359117864748E-2</v>
      </c>
      <c r="J15" s="2">
        <f t="shared" si="8"/>
        <v>5.4563241536017687E-2</v>
      </c>
      <c r="K15" s="2">
        <f t="shared" si="8"/>
        <v>5.9133150866539239E-2</v>
      </c>
      <c r="L15" s="2">
        <f t="shared" si="8"/>
        <v>0.11154349952558941</v>
      </c>
      <c r="M15" s="2">
        <f t="shared" si="8"/>
        <v>0.10139781287319768</v>
      </c>
      <c r="N15" s="2">
        <f t="shared" si="8"/>
        <v>5.6960782740584623E-2</v>
      </c>
      <c r="O15" s="2">
        <f t="shared" si="8"/>
        <v>6.2549454362698334E-2</v>
      </c>
      <c r="P15" s="2">
        <f t="shared" si="8"/>
        <v>5.4171338877531457E-2</v>
      </c>
      <c r="Q15" s="2">
        <f t="shared" si="8"/>
        <v>4.1844186748571675E-2</v>
      </c>
      <c r="R15" s="2">
        <f t="shared" si="8"/>
        <v>7.710800965689775E-2</v>
      </c>
      <c r="S15" s="2">
        <f t="shared" si="8"/>
        <v>2.5049352647128823E-2</v>
      </c>
    </row>
    <row r="16" spans="1:19">
      <c r="A16" t="s">
        <v>120</v>
      </c>
      <c r="B16" s="1">
        <f>B14+(2.3*B13)</f>
        <v>9.1005514179058028E-2</v>
      </c>
      <c r="C16" s="1">
        <f t="shared" ref="C16:M16" si="9">C14+(2.3*C13)</f>
        <v>4.8118212950978761E-2</v>
      </c>
      <c r="D16" s="1">
        <f t="shared" si="9"/>
        <v>9.8255672260884344E-2</v>
      </c>
      <c r="E16" s="1">
        <f t="shared" si="9"/>
        <v>0.10078941890557501</v>
      </c>
      <c r="F16" s="1">
        <f t="shared" si="9"/>
        <v>4.9976855402180505E-2</v>
      </c>
      <c r="G16" s="1">
        <f t="shared" si="9"/>
        <v>6.6540529812384008E-2</v>
      </c>
      <c r="H16" s="1">
        <f t="shared" si="9"/>
        <v>0.10712439852409901</v>
      </c>
      <c r="I16" s="1">
        <f t="shared" si="9"/>
        <v>0.10775254541553336</v>
      </c>
      <c r="J16" s="1">
        <f t="shared" si="9"/>
        <v>6.0946844421729575E-2</v>
      </c>
      <c r="K16" s="1">
        <f t="shared" si="9"/>
        <v>6.5815274770818027E-2</v>
      </c>
      <c r="L16" s="1">
        <f t="shared" si="9"/>
        <v>0.12135907668663344</v>
      </c>
      <c r="M16" s="1">
        <f t="shared" si="9"/>
        <v>0.11269413627502135</v>
      </c>
      <c r="N16" s="1">
        <f t="shared" ref="N16:O16" si="10">N14+(2.3*N13)</f>
        <v>6.2624383636677952E-2</v>
      </c>
      <c r="O16" s="1">
        <f t="shared" si="10"/>
        <v>6.8594647811983947E-2</v>
      </c>
      <c r="P16" s="1">
        <f t="shared" ref="P16:S16" si="11">P14+(2.3*P13)</f>
        <v>6.1512482196100123E-2</v>
      </c>
      <c r="Q16" s="1">
        <f t="shared" si="11"/>
        <v>5.0199962855048193E-2</v>
      </c>
      <c r="R16" s="1">
        <f t="shared" si="11"/>
        <v>8.029981109975369E-2</v>
      </c>
      <c r="S16" s="1">
        <f t="shared" si="11"/>
        <v>3.1432955532840735E-2</v>
      </c>
    </row>
    <row r="17" spans="1:19">
      <c r="A17" t="s">
        <v>121</v>
      </c>
      <c r="B17" s="1">
        <f>B14+(2*B13)</f>
        <v>8.8021099286137411E-2</v>
      </c>
      <c r="C17" s="1">
        <f t="shared" ref="C17:M17" si="12">C14+(2*C13)</f>
        <v>4.705025763853226E-2</v>
      </c>
      <c r="D17" s="1">
        <f t="shared" si="12"/>
        <v>9.6300222255841464E-2</v>
      </c>
      <c r="E17" s="1">
        <f t="shared" si="12"/>
        <v>9.8032465714992759E-2</v>
      </c>
      <c r="F17" s="1">
        <f t="shared" si="12"/>
        <v>4.8992555422185946E-2</v>
      </c>
      <c r="G17" s="1">
        <f t="shared" si="12"/>
        <v>6.4258522300623774E-2</v>
      </c>
      <c r="H17" s="1">
        <f t="shared" si="12"/>
        <v>0.10454204944124551</v>
      </c>
      <c r="I17" s="1">
        <f t="shared" si="12"/>
        <v>0.10580157934684062</v>
      </c>
      <c r="J17" s="1">
        <f t="shared" si="12"/>
        <v>5.9473705294257599E-2</v>
      </c>
      <c r="K17" s="1">
        <f t="shared" si="12"/>
        <v>6.4273246177522919E-2</v>
      </c>
      <c r="L17" s="1">
        <f t="shared" si="12"/>
        <v>0.11909394349562329</v>
      </c>
      <c r="M17" s="1">
        <f t="shared" si="12"/>
        <v>0.11008729241306205</v>
      </c>
      <c r="N17" s="1">
        <f t="shared" ref="N17:O17" si="13">N14+(2*N13)</f>
        <v>6.1317398814502572E-2</v>
      </c>
      <c r="O17" s="1">
        <f t="shared" si="13"/>
        <v>6.7199603169841124E-2</v>
      </c>
      <c r="P17" s="1">
        <f t="shared" ref="P17:S17" si="14">P14+(2*P13)</f>
        <v>5.981837219950735E-2</v>
      </c>
      <c r="Q17" s="1">
        <f t="shared" si="14"/>
        <v>4.8271706830476692E-2</v>
      </c>
      <c r="R17" s="1">
        <f t="shared" si="14"/>
        <v>7.9563241536017709E-2</v>
      </c>
      <c r="S17" s="1">
        <f t="shared" si="14"/>
        <v>2.995981640536876E-2</v>
      </c>
    </row>
    <row r="18" spans="1:19">
      <c r="B18" s="1"/>
    </row>
    <row r="19" spans="1:19">
      <c r="B19" s="1"/>
    </row>
    <row r="22" spans="1:19">
      <c r="A22" t="s">
        <v>122</v>
      </c>
      <c r="B22" t="s">
        <v>123</v>
      </c>
      <c r="C22" t="s">
        <v>124</v>
      </c>
      <c r="D22" t="s">
        <v>125</v>
      </c>
      <c r="E22" t="s">
        <v>126</v>
      </c>
      <c r="F22" t="s">
        <v>127</v>
      </c>
      <c r="G22" t="s">
        <v>128</v>
      </c>
      <c r="H22" t="s">
        <v>129</v>
      </c>
      <c r="I22" t="s">
        <v>130</v>
      </c>
      <c r="J22" t="s">
        <v>131</v>
      </c>
      <c r="K22" t="s">
        <v>132</v>
      </c>
      <c r="L22" t="s">
        <v>133</v>
      </c>
      <c r="M22" t="s">
        <v>134</v>
      </c>
      <c r="N22" t="s">
        <v>135</v>
      </c>
      <c r="O22" t="s">
        <v>136</v>
      </c>
    </row>
    <row r="23" spans="1:19">
      <c r="B23" s="1">
        <v>1.8749999999999999E-2</v>
      </c>
      <c r="C23" s="1">
        <v>3.125E-2</v>
      </c>
      <c r="D23" s="1">
        <v>2.1527777777777781E-2</v>
      </c>
      <c r="E23" s="1">
        <v>3.9583333333333331E-2</v>
      </c>
      <c r="F23" s="1"/>
      <c r="G23" s="1">
        <v>4.9999999999999996E-2</v>
      </c>
      <c r="H23" s="1">
        <v>2.9861111111111113E-2</v>
      </c>
      <c r="I23" s="1">
        <v>5.0694444444444452E-2</v>
      </c>
      <c r="J23" s="1">
        <v>2.9861111111111113E-2</v>
      </c>
      <c r="K23" s="1">
        <v>5.0694444444444452E-2</v>
      </c>
      <c r="L23" s="1">
        <v>2.7777777777777776E-2</v>
      </c>
      <c r="M23" s="1">
        <v>4.9999999999999996E-2</v>
      </c>
      <c r="N23" s="1">
        <v>2.7777777777777776E-2</v>
      </c>
      <c r="O23" s="1">
        <v>4.7916666666666663E-2</v>
      </c>
    </row>
    <row r="24" spans="1:19">
      <c r="B24" s="1">
        <v>1.7361111111111112E-2</v>
      </c>
      <c r="C24" s="1">
        <v>3.6111111111111115E-2</v>
      </c>
      <c r="D24" s="1">
        <v>1.8749999999999999E-2</v>
      </c>
      <c r="E24" s="1">
        <v>3.6111111111111115E-2</v>
      </c>
      <c r="F24" s="1">
        <v>2.7777777777777776E-2</v>
      </c>
      <c r="G24" s="1">
        <v>4.7916666666666663E-2</v>
      </c>
      <c r="H24" s="1">
        <v>3.1944444444444449E-2</v>
      </c>
      <c r="I24" s="1">
        <v>4.9999999999999996E-2</v>
      </c>
      <c r="J24" s="1">
        <v>2.7777777777777776E-2</v>
      </c>
      <c r="K24" s="1">
        <v>4.8611111111111112E-2</v>
      </c>
      <c r="L24" s="1">
        <v>3.3333333333333333E-2</v>
      </c>
      <c r="M24" s="1">
        <v>5.7638888888888885E-2</v>
      </c>
      <c r="N24" s="1">
        <v>2.6388888888888889E-2</v>
      </c>
      <c r="O24" s="1">
        <v>4.3750000000000004E-2</v>
      </c>
    </row>
    <row r="25" spans="1:19">
      <c r="B25" s="1">
        <v>1.6666666666666666E-2</v>
      </c>
      <c r="C25" s="1">
        <v>3.4027777777777775E-2</v>
      </c>
      <c r="D25" s="1">
        <v>2.013888888888889E-2</v>
      </c>
      <c r="E25" s="1">
        <v>3.7499999999999999E-2</v>
      </c>
      <c r="F25" s="1">
        <v>2.361111111111111E-2</v>
      </c>
      <c r="G25" s="1">
        <v>4.1666666666666664E-2</v>
      </c>
      <c r="H25" s="1">
        <v>3.6111111111111115E-2</v>
      </c>
      <c r="I25" s="1">
        <v>5.8333333333333327E-2</v>
      </c>
      <c r="J25" s="1">
        <v>2.4305555555555556E-2</v>
      </c>
      <c r="K25" s="1">
        <v>4.7222222222222221E-2</v>
      </c>
      <c r="L25" s="1">
        <v>2.7777777777777776E-2</v>
      </c>
      <c r="M25" s="1">
        <v>4.6527777777777779E-2</v>
      </c>
      <c r="N25" s="1">
        <v>2.8472222222222222E-2</v>
      </c>
      <c r="O25" s="1">
        <v>5.0694444444444452E-2</v>
      </c>
    </row>
    <row r="26" spans="1:19">
      <c r="B26" s="1">
        <v>1.7361111111111112E-2</v>
      </c>
      <c r="C26" s="1">
        <v>3.5416666666666666E-2</v>
      </c>
      <c r="D26" s="1">
        <v>1.8055555555555557E-2</v>
      </c>
      <c r="E26" s="1">
        <v>3.7499999999999999E-2</v>
      </c>
      <c r="F26" s="1">
        <v>2.6388888888888889E-2</v>
      </c>
      <c r="G26" s="1">
        <v>4.6527777777777779E-2</v>
      </c>
      <c r="H26" s="1">
        <v>3.125E-2</v>
      </c>
      <c r="I26" s="1">
        <v>5.2083333333333336E-2</v>
      </c>
      <c r="J26" s="1">
        <v>3.3333333333333333E-2</v>
      </c>
      <c r="K26" s="1">
        <v>5.486111111111111E-2</v>
      </c>
      <c r="L26" s="1">
        <v>2.9861111111111113E-2</v>
      </c>
      <c r="M26" s="1">
        <v>4.5833333333333337E-2</v>
      </c>
      <c r="N26" s="1">
        <v>2.7777777777777776E-2</v>
      </c>
      <c r="O26" s="1">
        <v>4.8611111111111112E-2</v>
      </c>
    </row>
    <row r="27" spans="1:19">
      <c r="B27" s="1">
        <v>1.8055555555555557E-2</v>
      </c>
      <c r="C27" s="1">
        <v>3.7499999999999999E-2</v>
      </c>
      <c r="D27" s="1">
        <v>2.4305555555555556E-2</v>
      </c>
      <c r="E27" s="1">
        <v>5.1388888888888894E-2</v>
      </c>
      <c r="F27" s="1">
        <v>2.7083333333333334E-2</v>
      </c>
      <c r="G27" s="1">
        <v>4.5833333333333337E-2</v>
      </c>
      <c r="H27" s="1">
        <v>3.0555555555555555E-2</v>
      </c>
      <c r="I27" s="1">
        <v>5.2777777777777778E-2</v>
      </c>
      <c r="J27" s="1">
        <v>2.8472222222222222E-2</v>
      </c>
      <c r="K27" s="1">
        <v>4.9305555555555554E-2</v>
      </c>
      <c r="L27" s="1">
        <v>2.7777777777777776E-2</v>
      </c>
      <c r="M27" s="1">
        <v>5.2083333333333336E-2</v>
      </c>
      <c r="N27" s="1">
        <v>2.5694444444444447E-2</v>
      </c>
      <c r="O27" s="1">
        <v>5.1388888888888894E-2</v>
      </c>
    </row>
    <row r="28" spans="1:19">
      <c r="B28" s="1">
        <v>1.5277777777777777E-2</v>
      </c>
      <c r="C28" s="1">
        <v>3.3333333333333333E-2</v>
      </c>
      <c r="D28" s="1">
        <v>2.4305555555555556E-2</v>
      </c>
      <c r="E28" s="1">
        <v>4.1666666666666664E-2</v>
      </c>
      <c r="F28" s="1">
        <v>2.7083333333333334E-2</v>
      </c>
      <c r="G28" s="1">
        <v>4.1666666666666664E-2</v>
      </c>
      <c r="H28" s="1">
        <v>3.6805555555555557E-2</v>
      </c>
      <c r="I28" s="1">
        <v>5.6250000000000001E-2</v>
      </c>
      <c r="J28" s="1">
        <v>2.9166666666666664E-2</v>
      </c>
      <c r="K28" s="1">
        <v>5.1388888888888894E-2</v>
      </c>
      <c r="L28" s="1">
        <v>3.6111111111111115E-2</v>
      </c>
      <c r="M28" s="1">
        <v>5.5555555555555552E-2</v>
      </c>
      <c r="N28" s="1">
        <v>2.7083333333333334E-2</v>
      </c>
      <c r="O28" s="1">
        <v>4.6527777777777779E-2</v>
      </c>
    </row>
    <row r="29" spans="1:19">
      <c r="B29" s="1">
        <v>1.7361111111111112E-2</v>
      </c>
      <c r="C29" s="1">
        <v>3.888888888888889E-2</v>
      </c>
      <c r="D29" s="1">
        <v>2.0833333333333332E-2</v>
      </c>
      <c r="E29" s="1">
        <v>4.027777777777778E-2</v>
      </c>
      <c r="F29" s="1">
        <v>2.6388888888888889E-2</v>
      </c>
      <c r="G29" s="1">
        <v>4.4444444444444446E-2</v>
      </c>
      <c r="H29" s="1">
        <v>2.7083333333333334E-2</v>
      </c>
      <c r="I29" s="1">
        <v>4.4444444444444446E-2</v>
      </c>
      <c r="J29" s="1">
        <v>3.125E-2</v>
      </c>
      <c r="K29" s="1">
        <v>5.4166666666666669E-2</v>
      </c>
      <c r="L29" s="1">
        <v>2.7777777777777776E-2</v>
      </c>
      <c r="M29" s="1">
        <v>5.2083333333333336E-2</v>
      </c>
      <c r="N29" s="1">
        <v>2.7083333333333334E-2</v>
      </c>
      <c r="O29" s="1">
        <v>4.7916666666666663E-2</v>
      </c>
    </row>
    <row r="30" spans="1:19">
      <c r="B30" s="1">
        <v>2.2222222222222223E-2</v>
      </c>
      <c r="C30" s="1">
        <v>4.1666666666666664E-2</v>
      </c>
      <c r="D30" s="1">
        <v>2.0833333333333332E-2</v>
      </c>
      <c r="E30" s="1">
        <v>4.2361111111111106E-2</v>
      </c>
      <c r="H30" s="1">
        <v>2.8472222222222222E-2</v>
      </c>
      <c r="I30" s="1">
        <v>6.5277777777777782E-2</v>
      </c>
      <c r="J30" s="1">
        <v>2.6388888888888889E-2</v>
      </c>
      <c r="K30" s="1">
        <v>4.9305555555555554E-2</v>
      </c>
      <c r="L30" s="1">
        <v>2.9166666666666664E-2</v>
      </c>
      <c r="M30" s="1">
        <v>5.1388888888888894E-2</v>
      </c>
    </row>
    <row r="31" spans="1:19">
      <c r="B31" s="1">
        <v>1.7361111111111112E-2</v>
      </c>
      <c r="C31" s="1">
        <v>3.6805555555555557E-2</v>
      </c>
      <c r="H31" s="1">
        <v>3.1944444444444449E-2</v>
      </c>
      <c r="I31" s="1">
        <v>5.2083333333333336E-2</v>
      </c>
      <c r="J31" s="1">
        <v>2.7083333333333334E-2</v>
      </c>
      <c r="K31" s="1">
        <v>4.6527777777777779E-2</v>
      </c>
      <c r="L31" s="1">
        <v>3.0555555555555555E-2</v>
      </c>
      <c r="M31" s="1">
        <v>5.0694444444444452E-2</v>
      </c>
    </row>
    <row r="32" spans="1:19">
      <c r="B32" s="1">
        <v>2.0833333333333332E-2</v>
      </c>
      <c r="C32" s="1">
        <v>3.7499999999999999E-2</v>
      </c>
      <c r="H32" s="1">
        <v>3.125E-2</v>
      </c>
      <c r="I32" s="1">
        <v>5.2777777777777778E-2</v>
      </c>
      <c r="J32" s="1">
        <v>2.0833333333333332E-2</v>
      </c>
      <c r="K32" s="1">
        <v>4.027777777777778E-2</v>
      </c>
      <c r="L32" s="1">
        <v>3.125E-2</v>
      </c>
      <c r="M32" s="1">
        <v>5.2777777777777778E-2</v>
      </c>
    </row>
    <row r="34" spans="1:15">
      <c r="A34" t="s">
        <v>117</v>
      </c>
      <c r="B34" s="1">
        <f>STDEV(B23:B32)</f>
        <v>2.0299223396660882E-3</v>
      </c>
      <c r="C34" s="1">
        <f>STDEV(C23:C32)</f>
        <v>2.9607920287628669E-3</v>
      </c>
      <c r="D34" s="1">
        <f>STDEV(D23:D30)</f>
        <v>2.2863243405737131E-3</v>
      </c>
      <c r="E34" s="1">
        <f>STDEV(E23:E30)</f>
        <v>4.7933198206460467E-3</v>
      </c>
      <c r="F34" s="1">
        <f>STDEV(F23:F29)</f>
        <v>1.4566789557918774E-3</v>
      </c>
      <c r="G34" s="1">
        <f>STDEV(G23:G29)</f>
        <v>3.1019505630664724E-3</v>
      </c>
      <c r="H34" s="1">
        <f t="shared" ref="H34:O34" si="15">STDEV(H23:H32)</f>
        <v>3.0216979392742082E-3</v>
      </c>
      <c r="I34" s="1">
        <f t="shared" si="15"/>
        <v>5.5459021068106204E-3</v>
      </c>
      <c r="J34" s="1">
        <f t="shared" si="15"/>
        <v>3.5326531393582686E-3</v>
      </c>
      <c r="K34" s="1">
        <f t="shared" si="15"/>
        <v>4.1466856300758611E-3</v>
      </c>
      <c r="L34" s="1">
        <f t="shared" si="15"/>
        <v>2.8008302707878113E-3</v>
      </c>
      <c r="M34" s="1">
        <f t="shared" si="15"/>
        <v>3.5928133284612372E-3</v>
      </c>
      <c r="N34" s="1">
        <f t="shared" si="15"/>
        <v>9.3415654046465058E-4</v>
      </c>
      <c r="O34" s="1">
        <f t="shared" si="15"/>
        <v>2.5582930472673872E-3</v>
      </c>
    </row>
    <row r="35" spans="1:15">
      <c r="A35" t="s">
        <v>118</v>
      </c>
      <c r="B35" s="1">
        <f>AVERAGE(B23:B32)</f>
        <v>1.8125000000000002E-2</v>
      </c>
      <c r="C35" s="1">
        <f>AVERAGE(C23:C32)</f>
        <v>3.6249999999999998E-2</v>
      </c>
      <c r="D35" s="1">
        <f>AVERAGE(D23:D30)</f>
        <v>2.1093750000000005E-2</v>
      </c>
      <c r="E35" s="1">
        <f>AVERAGE(E23:E30)</f>
        <v>4.0798611111111119E-2</v>
      </c>
      <c r="F35" s="1">
        <f>AVERAGE(F23:F29)</f>
        <v>2.6388888888888889E-2</v>
      </c>
      <c r="G35" s="1">
        <f>AVERAGE(G23:G29)</f>
        <v>4.5436507936507935E-2</v>
      </c>
      <c r="H35" s="1">
        <f t="shared" ref="H35:O35" si="16">AVERAGE(H23:H32)</f>
        <v>3.152777777777778E-2</v>
      </c>
      <c r="I35" s="1">
        <f t="shared" si="16"/>
        <v>5.347222222222222E-2</v>
      </c>
      <c r="J35" s="1">
        <f t="shared" si="16"/>
        <v>2.7847222222222225E-2</v>
      </c>
      <c r="K35" s="1">
        <f t="shared" si="16"/>
        <v>4.9236111111111105E-2</v>
      </c>
      <c r="L35" s="1">
        <f t="shared" si="16"/>
        <v>3.0138888888888889E-2</v>
      </c>
      <c r="M35" s="1">
        <f t="shared" si="16"/>
        <v>5.1458333333333328E-2</v>
      </c>
      <c r="N35" s="1">
        <f t="shared" si="16"/>
        <v>2.718253968253968E-2</v>
      </c>
      <c r="O35" s="1">
        <f t="shared" si="16"/>
        <v>4.8115079365079368E-2</v>
      </c>
    </row>
    <row r="36" spans="1:15">
      <c r="A36" t="s">
        <v>119</v>
      </c>
      <c r="B36" s="2">
        <f t="shared" ref="B36:K36" si="17">B35+B34</f>
        <v>2.0154922339666089E-2</v>
      </c>
      <c r="C36" s="2">
        <f t="shared" si="17"/>
        <v>3.9210792028762861E-2</v>
      </c>
      <c r="D36" s="2">
        <f t="shared" si="17"/>
        <v>2.3380074340573719E-2</v>
      </c>
      <c r="E36" s="2">
        <f t="shared" si="17"/>
        <v>4.5591930931757167E-2</v>
      </c>
      <c r="F36" s="2">
        <f t="shared" si="17"/>
        <v>2.7845567844680764E-2</v>
      </c>
      <c r="G36" s="2">
        <f t="shared" si="17"/>
        <v>4.8538458499574409E-2</v>
      </c>
      <c r="H36" s="2">
        <f t="shared" si="17"/>
        <v>3.454947571705199E-2</v>
      </c>
      <c r="I36" s="2">
        <f t="shared" si="17"/>
        <v>5.9018124329032841E-2</v>
      </c>
      <c r="J36" s="2">
        <f t="shared" si="17"/>
        <v>3.1379875361580496E-2</v>
      </c>
      <c r="K36" s="2">
        <f t="shared" si="17"/>
        <v>5.3382796741186969E-2</v>
      </c>
      <c r="L36" s="2">
        <f t="shared" ref="L36:M36" si="18">L35+L34</f>
        <v>3.2939719159676702E-2</v>
      </c>
      <c r="M36" s="2">
        <f t="shared" si="18"/>
        <v>5.5051146661794566E-2</v>
      </c>
      <c r="N36" s="2">
        <f t="shared" ref="N36:O36" si="19">N35+N34</f>
        <v>2.811669622300433E-2</v>
      </c>
      <c r="O36" s="2">
        <f t="shared" si="19"/>
        <v>5.0673372412346755E-2</v>
      </c>
    </row>
    <row r="37" spans="1:15">
      <c r="A37" t="s">
        <v>120</v>
      </c>
      <c r="B37" s="1">
        <f>B35+(2.3*B34)</f>
        <v>2.2793821381232003E-2</v>
      </c>
      <c r="C37" s="1">
        <f t="shared" ref="C37:O37" si="20">C35+(2.3*C34)</f>
        <v>4.3059821666154588E-2</v>
      </c>
      <c r="D37" s="1">
        <f t="shared" si="20"/>
        <v>2.6352295983319545E-2</v>
      </c>
      <c r="E37" s="1">
        <f t="shared" si="20"/>
        <v>5.1823246698597024E-2</v>
      </c>
      <c r="F37" s="1">
        <f t="shared" si="20"/>
        <v>2.9739250487210208E-2</v>
      </c>
      <c r="G37" s="1">
        <f t="shared" si="20"/>
        <v>5.2570994231560822E-2</v>
      </c>
      <c r="H37" s="1">
        <f t="shared" si="20"/>
        <v>3.8477683038108459E-2</v>
      </c>
      <c r="I37" s="1">
        <f t="shared" si="20"/>
        <v>6.6227797067886646E-2</v>
      </c>
      <c r="J37" s="1">
        <f t="shared" si="20"/>
        <v>3.5972324442746242E-2</v>
      </c>
      <c r="K37" s="1">
        <f t="shared" si="20"/>
        <v>5.8773488060285588E-2</v>
      </c>
      <c r="L37" s="1">
        <f t="shared" si="20"/>
        <v>3.6580798511700853E-2</v>
      </c>
      <c r="M37" s="1">
        <f t="shared" si="20"/>
        <v>5.9721803988794175E-2</v>
      </c>
      <c r="N37" s="1">
        <f t="shared" si="20"/>
        <v>2.9331099725608375E-2</v>
      </c>
      <c r="O37" s="1">
        <f t="shared" si="20"/>
        <v>5.3999153373794358E-2</v>
      </c>
    </row>
    <row r="38" spans="1:15">
      <c r="A38" t="s">
        <v>121</v>
      </c>
      <c r="B38" s="1">
        <f>B35+(2*B34)</f>
        <v>2.2184844679332179E-2</v>
      </c>
      <c r="C38" s="1">
        <f t="shared" ref="C38:O38" si="21">C35+(2*C34)</f>
        <v>4.2171584057525732E-2</v>
      </c>
      <c r="D38" s="1">
        <f t="shared" si="21"/>
        <v>2.566639868114743E-2</v>
      </c>
      <c r="E38" s="1">
        <f t="shared" si="21"/>
        <v>5.0385250752403216E-2</v>
      </c>
      <c r="F38" s="1">
        <f t="shared" si="21"/>
        <v>2.9302246800472644E-2</v>
      </c>
      <c r="G38" s="1">
        <f t="shared" si="21"/>
        <v>5.1640409062640877E-2</v>
      </c>
      <c r="H38" s="1">
        <f t="shared" si="21"/>
        <v>3.7571173656326194E-2</v>
      </c>
      <c r="I38" s="1">
        <f t="shared" si="21"/>
        <v>6.4564026435843455E-2</v>
      </c>
      <c r="J38" s="1">
        <f t="shared" si="21"/>
        <v>3.4912528500938761E-2</v>
      </c>
      <c r="K38" s="1">
        <f t="shared" si="21"/>
        <v>5.7529482371262826E-2</v>
      </c>
      <c r="L38" s="1">
        <f t="shared" si="21"/>
        <v>3.5740549430464508E-2</v>
      </c>
      <c r="M38" s="1">
        <f t="shared" si="21"/>
        <v>5.8643959990255803E-2</v>
      </c>
      <c r="N38" s="1">
        <f t="shared" si="21"/>
        <v>2.9050852763468981E-2</v>
      </c>
      <c r="O38" s="1">
        <f t="shared" si="21"/>
        <v>5.3231665459614143E-2</v>
      </c>
    </row>
    <row r="40" spans="1:15">
      <c r="A40" t="s">
        <v>137</v>
      </c>
      <c r="B40" t="s">
        <v>138</v>
      </c>
      <c r="C40" t="s">
        <v>139</v>
      </c>
      <c r="D40" t="s">
        <v>140</v>
      </c>
      <c r="E40" t="s">
        <v>141</v>
      </c>
    </row>
    <row r="41" spans="1:15">
      <c r="B41" s="1">
        <v>1.0416666666666666E-2</v>
      </c>
      <c r="C41" s="1">
        <v>2.9861111111111113E-2</v>
      </c>
      <c r="D41" s="1">
        <v>1.5972222222222224E-2</v>
      </c>
      <c r="E41" s="1">
        <v>3.1944444444444449E-2</v>
      </c>
      <c r="G41" s="1"/>
    </row>
    <row r="42" spans="1:15">
      <c r="B42" s="1">
        <v>1.1805555555555555E-2</v>
      </c>
      <c r="C42" s="1">
        <v>3.8194444444444441E-2</v>
      </c>
      <c r="D42" s="1">
        <v>1.1111111111111112E-2</v>
      </c>
      <c r="E42" s="1">
        <v>3.5416666666666666E-2</v>
      </c>
      <c r="G42" s="1"/>
    </row>
    <row r="43" spans="1:15">
      <c r="B43" s="1">
        <v>1.1805555555555555E-2</v>
      </c>
      <c r="C43" s="1">
        <v>3.0555555555555555E-2</v>
      </c>
      <c r="D43" s="1">
        <v>1.3888888888888888E-2</v>
      </c>
      <c r="E43" s="1">
        <v>3.888888888888889E-2</v>
      </c>
    </row>
    <row r="44" spans="1:15">
      <c r="B44" s="1">
        <v>1.1111111111111112E-2</v>
      </c>
      <c r="C44" s="1">
        <v>3.125E-2</v>
      </c>
      <c r="D44" s="1">
        <v>1.1805555555555555E-2</v>
      </c>
      <c r="E44" s="1">
        <v>4.2361111111111106E-2</v>
      </c>
    </row>
    <row r="45" spans="1:15">
      <c r="B45" s="1">
        <v>9.7222222222222224E-3</v>
      </c>
      <c r="C45" s="1">
        <v>2.8472222222222222E-2</v>
      </c>
      <c r="D45" s="1">
        <v>1.3194444444444444E-2</v>
      </c>
      <c r="E45" s="1">
        <v>3.6805555555555557E-2</v>
      </c>
    </row>
    <row r="46" spans="1:15">
      <c r="B46" s="1">
        <v>1.5972222222222224E-2</v>
      </c>
      <c r="C46" s="1">
        <v>3.4027777777777775E-2</v>
      </c>
      <c r="D46" s="1">
        <v>9.0277777777777787E-3</v>
      </c>
      <c r="E46" s="1">
        <v>3.888888888888889E-2</v>
      </c>
    </row>
    <row r="47" spans="1:15">
      <c r="B47" s="1">
        <v>1.0416666666666666E-2</v>
      </c>
      <c r="C47" s="1">
        <v>3.125E-2</v>
      </c>
      <c r="D47" s="1">
        <v>1.1111111111111112E-2</v>
      </c>
      <c r="E47" s="1">
        <v>3.5416666666666666E-2</v>
      </c>
    </row>
    <row r="48" spans="1:15">
      <c r="B48" s="1">
        <v>1.3194444444444444E-2</v>
      </c>
      <c r="C48" s="1">
        <v>3.2638888888888891E-2</v>
      </c>
      <c r="D48" s="1">
        <v>1.8749999999999999E-2</v>
      </c>
      <c r="E48" s="1">
        <v>4.2361111111111106E-2</v>
      </c>
    </row>
    <row r="49" spans="1:7">
      <c r="B49" s="1">
        <v>1.1111111111111112E-2</v>
      </c>
      <c r="C49" s="1">
        <v>3.125E-2</v>
      </c>
      <c r="D49" s="1">
        <v>1.3194444444444444E-2</v>
      </c>
      <c r="E49" s="1">
        <v>3.6805555555555557E-2</v>
      </c>
    </row>
    <row r="50" spans="1:7">
      <c r="B50" s="1">
        <v>1.4583333333333332E-2</v>
      </c>
      <c r="C50" s="1">
        <v>3.5416666666666666E-2</v>
      </c>
      <c r="D50" s="1">
        <v>8.3333333333333332E-3</v>
      </c>
      <c r="E50" s="1">
        <v>3.6111111111111115E-2</v>
      </c>
    </row>
    <row r="52" spans="1:7">
      <c r="A52" t="s">
        <v>117</v>
      </c>
      <c r="B52" s="1">
        <f>STDEV(B41:B50)</f>
        <v>1.9926240015423471E-3</v>
      </c>
      <c r="C52" s="1">
        <f>STDEV(C41:C50)</f>
        <v>2.8772691885777892E-3</v>
      </c>
      <c r="D52" s="1">
        <f>STDEV(D41:D50)</f>
        <v>3.1194223199857438E-3</v>
      </c>
      <c r="E52" s="1">
        <f>STDEV(E41:E50)</f>
        <v>3.2241639530518774E-3</v>
      </c>
      <c r="G52" s="1"/>
    </row>
    <row r="53" spans="1:7">
      <c r="A53" t="s">
        <v>118</v>
      </c>
      <c r="B53" s="1">
        <f>AVERAGE(B41:B50)</f>
        <v>1.201388888888889E-2</v>
      </c>
      <c r="C53" s="1">
        <f>AVERAGE(C41:C50)</f>
        <v>3.2291666666666663E-2</v>
      </c>
      <c r="D53" s="1">
        <f>AVERAGE(D41:D50)</f>
        <v>1.2638888888888889E-2</v>
      </c>
      <c r="E53" s="1">
        <f>AVERAGE(E41:E50)</f>
        <v>3.7499999999999999E-2</v>
      </c>
      <c r="G53" s="1"/>
    </row>
    <row r="54" spans="1:7">
      <c r="A54" t="s">
        <v>119</v>
      </c>
      <c r="B54" s="2">
        <f>B53+B52</f>
        <v>1.4006512890431238E-2</v>
      </c>
      <c r="C54" s="2">
        <f>C53+C52</f>
        <v>3.516893585524445E-2</v>
      </c>
      <c r="D54" s="2">
        <f>D53+D52</f>
        <v>1.5758311208874633E-2</v>
      </c>
      <c r="E54" s="2">
        <f>E53+E52</f>
        <v>4.0724163953051874E-2</v>
      </c>
      <c r="G54" s="2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E77F8F-A021-C940-85C0-8E1ED36BEBD2}">
  <dimension ref="A1:L36"/>
  <sheetViews>
    <sheetView topLeftCell="A2" workbookViewId="0">
      <selection activeCell="H23" sqref="H23"/>
    </sheetView>
  </sheetViews>
  <sheetFormatPr defaultColWidth="11" defaultRowHeight="15.75"/>
  <cols>
    <col min="1" max="1" width="15" customWidth="1"/>
  </cols>
  <sheetData>
    <row r="1" spans="1:10">
      <c r="A1" t="s">
        <v>142</v>
      </c>
      <c r="B1" t="s">
        <v>142</v>
      </c>
      <c r="C1" t="s">
        <v>143</v>
      </c>
      <c r="D1" t="s">
        <v>144</v>
      </c>
      <c r="E1" t="s">
        <v>145</v>
      </c>
      <c r="F1" t="s">
        <v>146</v>
      </c>
      <c r="G1" t="s">
        <v>147</v>
      </c>
      <c r="H1" t="s">
        <v>148</v>
      </c>
      <c r="I1" t="s">
        <v>149</v>
      </c>
      <c r="J1" t="s">
        <v>150</v>
      </c>
    </row>
    <row r="2" spans="1:10">
      <c r="A2" t="s">
        <v>142</v>
      </c>
      <c r="B2">
        <v>0</v>
      </c>
      <c r="C2">
        <v>3.2</v>
      </c>
      <c r="D2">
        <v>4.2</v>
      </c>
      <c r="E2">
        <v>5.4</v>
      </c>
      <c r="F2">
        <v>6.3</v>
      </c>
      <c r="G2">
        <v>6.8</v>
      </c>
      <c r="H2">
        <v>7.4</v>
      </c>
      <c r="I2">
        <v>8.1999999999999993</v>
      </c>
      <c r="J2">
        <v>9.9</v>
      </c>
    </row>
    <row r="3" spans="1:10">
      <c r="A3" t="s">
        <v>143</v>
      </c>
      <c r="B3">
        <v>3.2</v>
      </c>
      <c r="C3">
        <v>0</v>
      </c>
      <c r="D3">
        <v>1</v>
      </c>
      <c r="E3">
        <v>2.2000000000000002</v>
      </c>
      <c r="F3">
        <v>3.1</v>
      </c>
      <c r="G3">
        <v>3.6</v>
      </c>
      <c r="H3">
        <v>4.2</v>
      </c>
      <c r="I3">
        <v>5</v>
      </c>
      <c r="J3">
        <v>6.7</v>
      </c>
    </row>
    <row r="4" spans="1:10">
      <c r="A4" t="s">
        <v>144</v>
      </c>
      <c r="B4">
        <v>4.2</v>
      </c>
      <c r="C4">
        <f>B4-$B$3</f>
        <v>1</v>
      </c>
      <c r="D4">
        <v>0</v>
      </c>
      <c r="E4">
        <v>1.2</v>
      </c>
      <c r="F4">
        <v>2.1</v>
      </c>
      <c r="G4">
        <v>2.6</v>
      </c>
      <c r="H4">
        <v>3.2</v>
      </c>
      <c r="I4">
        <v>4</v>
      </c>
      <c r="J4">
        <v>5.7</v>
      </c>
    </row>
    <row r="5" spans="1:10">
      <c r="A5" t="s">
        <v>145</v>
      </c>
      <c r="B5">
        <v>5.4</v>
      </c>
      <c r="C5">
        <f t="shared" ref="C5:C10" si="0">B5-$B$3</f>
        <v>2.2000000000000002</v>
      </c>
      <c r="D5">
        <f>C5-$C$4</f>
        <v>1.2000000000000002</v>
      </c>
      <c r="E5">
        <v>0</v>
      </c>
      <c r="F5">
        <v>0.9</v>
      </c>
      <c r="G5">
        <v>1.4</v>
      </c>
      <c r="H5">
        <v>2</v>
      </c>
      <c r="I5">
        <v>2.8</v>
      </c>
      <c r="J5">
        <v>4.5</v>
      </c>
    </row>
    <row r="6" spans="1:10">
      <c r="A6" t="s">
        <v>146</v>
      </c>
      <c r="B6">
        <v>6.3</v>
      </c>
      <c r="C6">
        <f t="shared" si="0"/>
        <v>3.0999999999999996</v>
      </c>
      <c r="D6">
        <f t="shared" ref="D6:D10" si="1">C6-$C$4</f>
        <v>2.0999999999999996</v>
      </c>
      <c r="E6">
        <f>D6-$D$5</f>
        <v>0.89999999999999947</v>
      </c>
      <c r="F6">
        <v>0</v>
      </c>
      <c r="G6">
        <v>0.5</v>
      </c>
      <c r="H6">
        <v>1.1000000000000001</v>
      </c>
      <c r="I6">
        <v>1.9</v>
      </c>
      <c r="J6">
        <v>3.6</v>
      </c>
    </row>
    <row r="7" spans="1:10">
      <c r="A7" t="s">
        <v>147</v>
      </c>
      <c r="B7">
        <v>6.8</v>
      </c>
      <c r="C7">
        <f t="shared" si="0"/>
        <v>3.5999999999999996</v>
      </c>
      <c r="D7">
        <f t="shared" si="1"/>
        <v>2.5999999999999996</v>
      </c>
      <c r="E7">
        <f t="shared" ref="E7:E10" si="2">D7-$D$5</f>
        <v>1.3999999999999995</v>
      </c>
      <c r="F7">
        <f>E7-$E$6</f>
        <v>0.5</v>
      </c>
      <c r="G7">
        <v>0</v>
      </c>
      <c r="H7">
        <v>0.6</v>
      </c>
      <c r="I7">
        <v>1.4</v>
      </c>
      <c r="J7">
        <v>3.1</v>
      </c>
    </row>
    <row r="8" spans="1:10">
      <c r="A8" t="s">
        <v>148</v>
      </c>
      <c r="B8">
        <v>7.4</v>
      </c>
      <c r="C8">
        <f t="shared" si="0"/>
        <v>4.2</v>
      </c>
      <c r="D8">
        <f t="shared" si="1"/>
        <v>3.2</v>
      </c>
      <c r="E8">
        <f t="shared" si="2"/>
        <v>2</v>
      </c>
      <c r="F8">
        <f t="shared" ref="F8:F10" si="3">E8-$E$6</f>
        <v>1.1000000000000005</v>
      </c>
      <c r="G8">
        <f>F8-$F$7</f>
        <v>0.60000000000000053</v>
      </c>
      <c r="H8">
        <v>0</v>
      </c>
      <c r="I8">
        <v>0.8</v>
      </c>
      <c r="J8">
        <v>2.5</v>
      </c>
    </row>
    <row r="9" spans="1:10">
      <c r="A9" t="s">
        <v>149</v>
      </c>
      <c r="B9">
        <v>8.1999999999999993</v>
      </c>
      <c r="C9">
        <f t="shared" si="0"/>
        <v>4.9999999999999991</v>
      </c>
      <c r="D9">
        <f t="shared" si="1"/>
        <v>3.9999999999999991</v>
      </c>
      <c r="E9">
        <f t="shared" si="2"/>
        <v>2.7999999999999989</v>
      </c>
      <c r="F9">
        <f t="shared" si="3"/>
        <v>1.8999999999999995</v>
      </c>
      <c r="G9">
        <f t="shared" ref="G9:G10" si="4">F9-$F$7</f>
        <v>1.3999999999999995</v>
      </c>
      <c r="H9">
        <f>G9-$G$8</f>
        <v>0.79999999999999893</v>
      </c>
      <c r="I9">
        <v>0</v>
      </c>
      <c r="J9">
        <v>1.7</v>
      </c>
    </row>
    <row r="10" spans="1:10">
      <c r="A10" t="s">
        <v>150</v>
      </c>
      <c r="B10">
        <v>9.9</v>
      </c>
      <c r="C10">
        <f t="shared" si="0"/>
        <v>6.7</v>
      </c>
      <c r="D10">
        <f t="shared" si="1"/>
        <v>5.7</v>
      </c>
      <c r="E10">
        <f t="shared" si="2"/>
        <v>4.5</v>
      </c>
      <c r="F10">
        <f t="shared" si="3"/>
        <v>3.6000000000000005</v>
      </c>
      <c r="G10">
        <f t="shared" si="4"/>
        <v>3.1000000000000005</v>
      </c>
      <c r="H10">
        <f t="shared" ref="H10" si="5">G10-$G$8</f>
        <v>2.5</v>
      </c>
      <c r="I10">
        <f>H10-$H$9</f>
        <v>1.7000000000000011</v>
      </c>
      <c r="J10">
        <v>0</v>
      </c>
    </row>
    <row r="13" spans="1:10">
      <c r="A13" t="s">
        <v>151</v>
      </c>
    </row>
    <row r="14" spans="1:10">
      <c r="A14" t="s">
        <v>142</v>
      </c>
      <c r="B14" t="s">
        <v>142</v>
      </c>
      <c r="C14" t="s">
        <v>143</v>
      </c>
      <c r="D14" t="s">
        <v>144</v>
      </c>
      <c r="E14" t="s">
        <v>145</v>
      </c>
      <c r="F14" t="s">
        <v>146</v>
      </c>
      <c r="G14" t="s">
        <v>147</v>
      </c>
      <c r="H14" t="s">
        <v>148</v>
      </c>
      <c r="I14" t="s">
        <v>149</v>
      </c>
      <c r="J14" t="s">
        <v>150</v>
      </c>
    </row>
    <row r="15" spans="1:10">
      <c r="A15" t="s">
        <v>142</v>
      </c>
      <c r="B15" s="9">
        <f>(B2/10)*60</f>
        <v>0</v>
      </c>
      <c r="C15" s="9">
        <f t="shared" ref="C15:J15" si="6">(C2/10)*60</f>
        <v>19.2</v>
      </c>
      <c r="D15" s="9">
        <f t="shared" si="6"/>
        <v>25.200000000000003</v>
      </c>
      <c r="E15" s="9">
        <f t="shared" si="6"/>
        <v>32.400000000000006</v>
      </c>
      <c r="F15" s="9">
        <f t="shared" si="6"/>
        <v>37.799999999999997</v>
      </c>
      <c r="G15" s="9">
        <f t="shared" si="6"/>
        <v>40.799999999999997</v>
      </c>
      <c r="H15" s="9">
        <f t="shared" si="6"/>
        <v>44.4</v>
      </c>
      <c r="I15" s="9">
        <f t="shared" si="6"/>
        <v>49.199999999999996</v>
      </c>
      <c r="J15" s="9">
        <f t="shared" si="6"/>
        <v>59.4</v>
      </c>
    </row>
    <row r="16" spans="1:10">
      <c r="A16" t="s">
        <v>143</v>
      </c>
      <c r="B16" s="9">
        <f t="shared" ref="B16:J16" si="7">(B3/10)*60</f>
        <v>19.2</v>
      </c>
      <c r="C16" s="9">
        <f t="shared" si="7"/>
        <v>0</v>
      </c>
      <c r="D16" s="9">
        <f t="shared" si="7"/>
        <v>6</v>
      </c>
      <c r="E16" s="9">
        <f t="shared" si="7"/>
        <v>13.200000000000001</v>
      </c>
      <c r="F16" s="9">
        <f t="shared" si="7"/>
        <v>18.600000000000001</v>
      </c>
      <c r="G16" s="9">
        <f t="shared" si="7"/>
        <v>21.599999999999998</v>
      </c>
      <c r="H16" s="9">
        <f t="shared" si="7"/>
        <v>25.200000000000003</v>
      </c>
      <c r="I16" s="9">
        <f t="shared" si="7"/>
        <v>30</v>
      </c>
      <c r="J16" s="9">
        <f t="shared" si="7"/>
        <v>40.200000000000003</v>
      </c>
    </row>
    <row r="17" spans="1:12">
      <c r="A17" t="s">
        <v>144</v>
      </c>
      <c r="B17" s="9">
        <f t="shared" ref="B17:J17" si="8">(B4/10)*60</f>
        <v>25.200000000000003</v>
      </c>
      <c r="C17" s="9">
        <f t="shared" si="8"/>
        <v>6</v>
      </c>
      <c r="D17" s="9">
        <f t="shared" si="8"/>
        <v>0</v>
      </c>
      <c r="E17" s="9">
        <f t="shared" si="8"/>
        <v>7.1999999999999993</v>
      </c>
      <c r="F17" s="9">
        <f t="shared" si="8"/>
        <v>12.600000000000001</v>
      </c>
      <c r="G17" s="9">
        <f t="shared" si="8"/>
        <v>15.600000000000001</v>
      </c>
      <c r="H17" s="9">
        <f t="shared" si="8"/>
        <v>19.2</v>
      </c>
      <c r="I17" s="9">
        <f t="shared" si="8"/>
        <v>24</v>
      </c>
      <c r="J17" s="9">
        <f t="shared" si="8"/>
        <v>34.200000000000003</v>
      </c>
    </row>
    <row r="18" spans="1:12">
      <c r="A18" t="s">
        <v>145</v>
      </c>
      <c r="B18" s="9">
        <f t="shared" ref="B18:J18" si="9">(B5/10)*60</f>
        <v>32.400000000000006</v>
      </c>
      <c r="C18" s="9">
        <f t="shared" si="9"/>
        <v>13.200000000000001</v>
      </c>
      <c r="D18" s="9">
        <f t="shared" si="9"/>
        <v>7.2000000000000011</v>
      </c>
      <c r="E18" s="9">
        <f t="shared" si="9"/>
        <v>0</v>
      </c>
      <c r="F18" s="9">
        <f t="shared" si="9"/>
        <v>5.3999999999999995</v>
      </c>
      <c r="G18" s="9">
        <f t="shared" si="9"/>
        <v>8.3999999999999986</v>
      </c>
      <c r="H18" s="9">
        <f t="shared" si="9"/>
        <v>12</v>
      </c>
      <c r="I18" s="9">
        <f t="shared" si="9"/>
        <v>16.799999999999997</v>
      </c>
      <c r="J18" s="9">
        <f t="shared" si="9"/>
        <v>27</v>
      </c>
    </row>
    <row r="19" spans="1:12">
      <c r="A19" t="s">
        <v>146</v>
      </c>
      <c r="B19" s="9">
        <f t="shared" ref="B19:J19" si="10">(B6/10)*60</f>
        <v>37.799999999999997</v>
      </c>
      <c r="C19" s="9">
        <f t="shared" si="10"/>
        <v>18.599999999999998</v>
      </c>
      <c r="D19" s="9">
        <f t="shared" si="10"/>
        <v>12.599999999999998</v>
      </c>
      <c r="E19" s="9">
        <f t="shared" si="10"/>
        <v>5.3999999999999968</v>
      </c>
      <c r="F19" s="9">
        <f t="shared" si="10"/>
        <v>0</v>
      </c>
      <c r="G19" s="9">
        <f t="shared" si="10"/>
        <v>3</v>
      </c>
      <c r="H19" s="9">
        <f t="shared" si="10"/>
        <v>6.6000000000000005</v>
      </c>
      <c r="I19" s="9">
        <f t="shared" si="10"/>
        <v>11.4</v>
      </c>
      <c r="J19" s="9">
        <f t="shared" si="10"/>
        <v>21.599999999999998</v>
      </c>
    </row>
    <row r="20" spans="1:12">
      <c r="A20" t="s">
        <v>147</v>
      </c>
      <c r="B20" s="9">
        <f t="shared" ref="B20:J20" si="11">(B7/10)*60</f>
        <v>40.799999999999997</v>
      </c>
      <c r="C20" s="9">
        <f t="shared" si="11"/>
        <v>21.599999999999998</v>
      </c>
      <c r="D20" s="9">
        <f t="shared" si="11"/>
        <v>15.599999999999998</v>
      </c>
      <c r="E20" s="9">
        <f t="shared" si="11"/>
        <v>8.3999999999999968</v>
      </c>
      <c r="F20" s="9">
        <f t="shared" si="11"/>
        <v>3</v>
      </c>
      <c r="G20" s="9">
        <f t="shared" si="11"/>
        <v>0</v>
      </c>
      <c r="H20" s="9">
        <f t="shared" si="11"/>
        <v>3.5999999999999996</v>
      </c>
      <c r="I20" s="9">
        <f t="shared" si="11"/>
        <v>8.3999999999999986</v>
      </c>
      <c r="J20" s="9">
        <f t="shared" si="11"/>
        <v>18.600000000000001</v>
      </c>
      <c r="L20" t="s">
        <v>152</v>
      </c>
    </row>
    <row r="21" spans="1:12">
      <c r="A21" t="s">
        <v>148</v>
      </c>
      <c r="B21" s="9">
        <f t="shared" ref="B21:J21" si="12">(B8/10)*60</f>
        <v>44.4</v>
      </c>
      <c r="C21" s="9">
        <f t="shared" si="12"/>
        <v>25.200000000000003</v>
      </c>
      <c r="D21" s="9">
        <f t="shared" si="12"/>
        <v>19.2</v>
      </c>
      <c r="E21" s="9">
        <f t="shared" si="12"/>
        <v>12</v>
      </c>
      <c r="F21" s="9">
        <f t="shared" si="12"/>
        <v>6.6000000000000032</v>
      </c>
      <c r="G21" s="9">
        <f t="shared" si="12"/>
        <v>3.6000000000000032</v>
      </c>
      <c r="H21" s="9">
        <f t="shared" si="12"/>
        <v>0</v>
      </c>
      <c r="I21" s="9">
        <f t="shared" si="12"/>
        <v>4.8</v>
      </c>
      <c r="J21" s="9">
        <f t="shared" si="12"/>
        <v>15</v>
      </c>
    </row>
    <row r="22" spans="1:12">
      <c r="A22" t="s">
        <v>149</v>
      </c>
      <c r="B22" s="9">
        <f t="shared" ref="B22:J22" si="13">(B9/10)*60</f>
        <v>49.199999999999996</v>
      </c>
      <c r="C22" s="9">
        <f t="shared" si="13"/>
        <v>29.999999999999993</v>
      </c>
      <c r="D22" s="9">
        <f t="shared" si="13"/>
        <v>23.999999999999993</v>
      </c>
      <c r="E22" s="9">
        <f t="shared" si="13"/>
        <v>16.799999999999994</v>
      </c>
      <c r="F22" s="9">
        <f t="shared" si="13"/>
        <v>11.399999999999997</v>
      </c>
      <c r="G22" s="9">
        <f t="shared" si="13"/>
        <v>8.3999999999999968</v>
      </c>
      <c r="H22" s="9">
        <f t="shared" si="13"/>
        <v>4.7999999999999936</v>
      </c>
      <c r="I22" s="9">
        <f t="shared" si="13"/>
        <v>0</v>
      </c>
      <c r="J22" s="9">
        <f t="shared" si="13"/>
        <v>10.199999999999999</v>
      </c>
    </row>
    <row r="23" spans="1:12">
      <c r="A23" t="s">
        <v>150</v>
      </c>
      <c r="B23" s="9">
        <f t="shared" ref="B23:J23" si="14">(B10/10)*60</f>
        <v>59.4</v>
      </c>
      <c r="C23" s="9">
        <f t="shared" si="14"/>
        <v>40.200000000000003</v>
      </c>
      <c r="D23" s="9">
        <f t="shared" si="14"/>
        <v>34.200000000000003</v>
      </c>
      <c r="E23" s="9">
        <f t="shared" si="14"/>
        <v>27</v>
      </c>
      <c r="F23" s="9">
        <f t="shared" si="14"/>
        <v>21.6</v>
      </c>
      <c r="G23" s="9">
        <f t="shared" si="14"/>
        <v>18.600000000000001</v>
      </c>
      <c r="H23" s="9">
        <f t="shared" si="14"/>
        <v>15</v>
      </c>
      <c r="I23" s="9">
        <f t="shared" si="14"/>
        <v>10.200000000000006</v>
      </c>
      <c r="J23" s="9">
        <f t="shared" si="14"/>
        <v>0</v>
      </c>
    </row>
    <row r="26" spans="1:12">
      <c r="A26" t="s">
        <v>153</v>
      </c>
    </row>
    <row r="27" spans="1:12">
      <c r="A27" t="s">
        <v>142</v>
      </c>
      <c r="B27" t="s">
        <v>142</v>
      </c>
      <c r="C27" t="s">
        <v>143</v>
      </c>
      <c r="D27" t="s">
        <v>144</v>
      </c>
      <c r="E27" t="s">
        <v>145</v>
      </c>
      <c r="F27" t="s">
        <v>146</v>
      </c>
      <c r="G27" t="s">
        <v>147</v>
      </c>
      <c r="H27" t="s">
        <v>148</v>
      </c>
      <c r="I27" t="s">
        <v>149</v>
      </c>
      <c r="J27" t="s">
        <v>150</v>
      </c>
    </row>
    <row r="28" spans="1:12">
      <c r="A28" t="s">
        <v>142</v>
      </c>
      <c r="B28" s="9">
        <f>(B2/20)*60</f>
        <v>0</v>
      </c>
      <c r="C28" s="9">
        <f t="shared" ref="C28:I28" si="15">(C2/20)*60</f>
        <v>9.6</v>
      </c>
      <c r="D28" s="9">
        <f t="shared" si="15"/>
        <v>12.600000000000001</v>
      </c>
      <c r="E28" s="9">
        <f t="shared" si="15"/>
        <v>16.200000000000003</v>
      </c>
      <c r="F28" s="9">
        <f t="shared" si="15"/>
        <v>18.899999999999999</v>
      </c>
      <c r="G28" s="9">
        <f t="shared" si="15"/>
        <v>20.399999999999999</v>
      </c>
      <c r="H28" s="9">
        <f t="shared" si="15"/>
        <v>22.2</v>
      </c>
      <c r="I28" s="9">
        <f t="shared" si="15"/>
        <v>24.599999999999998</v>
      </c>
      <c r="J28" s="9">
        <f>I10/12*60+I28</f>
        <v>33.1</v>
      </c>
    </row>
    <row r="29" spans="1:12">
      <c r="A29" t="s">
        <v>143</v>
      </c>
      <c r="B29" s="9">
        <f t="shared" ref="B29:I29" si="16">(B3/20)*60</f>
        <v>9.6</v>
      </c>
      <c r="C29" s="9">
        <f t="shared" si="16"/>
        <v>0</v>
      </c>
      <c r="D29" s="9">
        <f t="shared" si="16"/>
        <v>3</v>
      </c>
      <c r="E29" s="9">
        <f t="shared" si="16"/>
        <v>6.6000000000000005</v>
      </c>
      <c r="F29" s="9">
        <f t="shared" si="16"/>
        <v>9.3000000000000007</v>
      </c>
      <c r="G29" s="9">
        <f t="shared" si="16"/>
        <v>10.799999999999999</v>
      </c>
      <c r="H29" s="9">
        <f t="shared" si="16"/>
        <v>12.600000000000001</v>
      </c>
      <c r="I29" s="9">
        <f t="shared" si="16"/>
        <v>15</v>
      </c>
      <c r="J29" s="9">
        <f>I29+8</f>
        <v>23</v>
      </c>
    </row>
    <row r="30" spans="1:12">
      <c r="A30" t="s">
        <v>144</v>
      </c>
      <c r="B30" s="9">
        <f t="shared" ref="B30:I30" si="17">(B4/20)*60</f>
        <v>12.600000000000001</v>
      </c>
      <c r="C30" s="9">
        <f t="shared" si="17"/>
        <v>3</v>
      </c>
      <c r="D30" s="9">
        <f t="shared" si="17"/>
        <v>0</v>
      </c>
      <c r="E30" s="9">
        <f t="shared" si="17"/>
        <v>3.5999999999999996</v>
      </c>
      <c r="F30" s="9">
        <f t="shared" si="17"/>
        <v>6.3000000000000007</v>
      </c>
      <c r="G30" s="9">
        <f t="shared" si="17"/>
        <v>7.8000000000000007</v>
      </c>
      <c r="H30" s="9">
        <f t="shared" si="17"/>
        <v>9.6</v>
      </c>
      <c r="I30" s="9">
        <f t="shared" si="17"/>
        <v>12</v>
      </c>
      <c r="J30" s="9">
        <f t="shared" ref="J30:J35" si="18">I30+8</f>
        <v>20</v>
      </c>
    </row>
    <row r="31" spans="1:12">
      <c r="A31" t="s">
        <v>145</v>
      </c>
      <c r="B31" s="9">
        <f t="shared" ref="B31:I31" si="19">(B5/20)*60</f>
        <v>16.200000000000003</v>
      </c>
      <c r="C31" s="9">
        <f t="shared" si="19"/>
        <v>6.6000000000000005</v>
      </c>
      <c r="D31" s="9">
        <f t="shared" si="19"/>
        <v>3.6000000000000005</v>
      </c>
      <c r="E31" s="9">
        <f t="shared" si="19"/>
        <v>0</v>
      </c>
      <c r="F31" s="9">
        <f t="shared" si="19"/>
        <v>2.6999999999999997</v>
      </c>
      <c r="G31" s="9">
        <f t="shared" si="19"/>
        <v>4.1999999999999993</v>
      </c>
      <c r="H31" s="9">
        <f t="shared" si="19"/>
        <v>6</v>
      </c>
      <c r="I31" s="9">
        <f t="shared" si="19"/>
        <v>8.3999999999999986</v>
      </c>
      <c r="J31" s="9">
        <f t="shared" si="18"/>
        <v>16.399999999999999</v>
      </c>
    </row>
    <row r="32" spans="1:12">
      <c r="A32" t="s">
        <v>146</v>
      </c>
      <c r="B32" s="9">
        <f t="shared" ref="B32:I32" si="20">(B6/20)*60</f>
        <v>18.899999999999999</v>
      </c>
      <c r="C32" s="9">
        <f t="shared" si="20"/>
        <v>9.2999999999999989</v>
      </c>
      <c r="D32" s="9">
        <f t="shared" si="20"/>
        <v>6.2999999999999989</v>
      </c>
      <c r="E32" s="9">
        <f t="shared" si="20"/>
        <v>2.6999999999999984</v>
      </c>
      <c r="F32" s="9">
        <f t="shared" si="20"/>
        <v>0</v>
      </c>
      <c r="G32" s="9">
        <f t="shared" si="20"/>
        <v>1.5</v>
      </c>
      <c r="H32" s="9">
        <f t="shared" si="20"/>
        <v>3.3000000000000003</v>
      </c>
      <c r="I32" s="9">
        <f t="shared" si="20"/>
        <v>5.7</v>
      </c>
      <c r="J32" s="9">
        <f t="shared" si="18"/>
        <v>13.7</v>
      </c>
    </row>
    <row r="33" spans="1:12">
      <c r="A33" t="s">
        <v>147</v>
      </c>
      <c r="B33" s="9">
        <f t="shared" ref="B33:I33" si="21">(B7/20)*60</f>
        <v>20.399999999999999</v>
      </c>
      <c r="C33" s="9">
        <f t="shared" si="21"/>
        <v>10.799999999999999</v>
      </c>
      <c r="D33" s="9">
        <f t="shared" si="21"/>
        <v>7.7999999999999989</v>
      </c>
      <c r="E33" s="9">
        <f t="shared" si="21"/>
        <v>4.1999999999999984</v>
      </c>
      <c r="F33" s="9">
        <f t="shared" si="21"/>
        <v>1.5</v>
      </c>
      <c r="G33" s="9">
        <f t="shared" si="21"/>
        <v>0</v>
      </c>
      <c r="H33" s="9">
        <f t="shared" si="21"/>
        <v>1.7999999999999998</v>
      </c>
      <c r="I33" s="9">
        <f t="shared" si="21"/>
        <v>4.1999999999999993</v>
      </c>
      <c r="J33" s="9">
        <f t="shared" si="18"/>
        <v>12.2</v>
      </c>
      <c r="L33" t="s">
        <v>152</v>
      </c>
    </row>
    <row r="34" spans="1:12">
      <c r="A34" t="s">
        <v>148</v>
      </c>
      <c r="B34" s="9">
        <f t="shared" ref="B34:I34" si="22">(B8/20)*60</f>
        <v>22.2</v>
      </c>
      <c r="C34" s="9">
        <f t="shared" si="22"/>
        <v>12.600000000000001</v>
      </c>
      <c r="D34" s="9">
        <f t="shared" si="22"/>
        <v>9.6</v>
      </c>
      <c r="E34" s="9">
        <f t="shared" si="22"/>
        <v>6</v>
      </c>
      <c r="F34" s="9">
        <f t="shared" si="22"/>
        <v>3.3000000000000016</v>
      </c>
      <c r="G34" s="9">
        <f t="shared" si="22"/>
        <v>1.8000000000000016</v>
      </c>
      <c r="H34" s="9">
        <f t="shared" si="22"/>
        <v>0</v>
      </c>
      <c r="I34" s="9">
        <f t="shared" si="22"/>
        <v>2.4</v>
      </c>
      <c r="J34" s="9">
        <f t="shared" si="18"/>
        <v>10.4</v>
      </c>
    </row>
    <row r="35" spans="1:12">
      <c r="A35" t="s">
        <v>149</v>
      </c>
      <c r="B35" s="9">
        <f t="shared" ref="B35:I35" si="23">(B9/20)*60</f>
        <v>24.599999999999998</v>
      </c>
      <c r="C35" s="9">
        <f t="shared" si="23"/>
        <v>14.999999999999996</v>
      </c>
      <c r="D35" s="9">
        <f t="shared" si="23"/>
        <v>11.999999999999996</v>
      </c>
      <c r="E35" s="9">
        <f t="shared" si="23"/>
        <v>8.3999999999999968</v>
      </c>
      <c r="F35" s="9">
        <f t="shared" si="23"/>
        <v>5.6999999999999984</v>
      </c>
      <c r="G35" s="9">
        <f t="shared" si="23"/>
        <v>4.1999999999999984</v>
      </c>
      <c r="H35" s="9">
        <f t="shared" si="23"/>
        <v>2.3999999999999968</v>
      </c>
      <c r="I35" s="9">
        <f t="shared" si="23"/>
        <v>0</v>
      </c>
      <c r="J35" s="9">
        <f t="shared" si="18"/>
        <v>8</v>
      </c>
      <c r="L35" t="s">
        <v>154</v>
      </c>
    </row>
    <row r="36" spans="1:12">
      <c r="A36" t="s">
        <v>150</v>
      </c>
      <c r="B36" s="9">
        <f t="shared" ref="B36:H36" si="24">B35+8</f>
        <v>32.599999999999994</v>
      </c>
      <c r="C36" s="9">
        <f t="shared" si="24"/>
        <v>22.999999999999996</v>
      </c>
      <c r="D36" s="9">
        <f t="shared" si="24"/>
        <v>19.999999999999996</v>
      </c>
      <c r="E36" s="9">
        <f t="shared" si="24"/>
        <v>16.399999999999999</v>
      </c>
      <c r="F36" s="9">
        <f t="shared" si="24"/>
        <v>13.7</v>
      </c>
      <c r="G36" s="9">
        <f t="shared" si="24"/>
        <v>12.2</v>
      </c>
      <c r="H36" s="9">
        <f t="shared" si="24"/>
        <v>10.399999999999997</v>
      </c>
      <c r="I36" s="9">
        <f>I35+8</f>
        <v>8</v>
      </c>
      <c r="J36" s="9"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8443B1-1148-46EB-B9E1-99DFB811B6EE}">
  <dimension ref="B1:R98"/>
  <sheetViews>
    <sheetView topLeftCell="J30" zoomScale="80" zoomScaleNormal="80" workbookViewId="0">
      <selection activeCell="X65" sqref="X65"/>
    </sheetView>
  </sheetViews>
  <sheetFormatPr defaultColWidth="11" defaultRowHeight="15.75"/>
  <cols>
    <col min="2" max="2" width="20.875" customWidth="1"/>
    <col min="3" max="3" width="126.125" customWidth="1"/>
    <col min="4" max="4" width="51.125" customWidth="1"/>
    <col min="5" max="5" width="28.375" customWidth="1"/>
    <col min="6" max="10" width="20.875" customWidth="1"/>
    <col min="11" max="11" width="25.875" customWidth="1"/>
    <col min="12" max="12" width="26.125" customWidth="1"/>
    <col min="13" max="13" width="26" customWidth="1"/>
    <col min="14" max="14" width="29.125" customWidth="1"/>
    <col min="15" max="17" width="20.875" customWidth="1"/>
  </cols>
  <sheetData>
    <row r="1" spans="2:18">
      <c r="R1" s="1" t="e">
        <f>#REF!+#REF!</f>
        <v>#REF!</v>
      </c>
    </row>
    <row r="2" spans="2:18" ht="16.5" thickBot="1">
      <c r="B2" t="s">
        <v>1</v>
      </c>
      <c r="D2" t="s">
        <v>2</v>
      </c>
      <c r="R2" s="1" t="e">
        <f>R1+#REF!</f>
        <v>#REF!</v>
      </c>
    </row>
    <row r="3" spans="2:18" ht="16.5" thickBot="1">
      <c r="B3" s="4" t="s">
        <v>3</v>
      </c>
      <c r="C3" s="6"/>
      <c r="D3" s="24" t="s">
        <v>4</v>
      </c>
      <c r="E3" s="24" t="s">
        <v>5</v>
      </c>
      <c r="F3" s="24" t="s">
        <v>6</v>
      </c>
      <c r="G3" s="24" t="s">
        <v>7</v>
      </c>
      <c r="H3" s="24" t="s">
        <v>8</v>
      </c>
      <c r="I3" s="24" t="s">
        <v>9</v>
      </c>
      <c r="J3" s="24" t="s">
        <v>10</v>
      </c>
      <c r="K3" s="80" t="s">
        <v>11</v>
      </c>
      <c r="L3" s="80" t="s">
        <v>12</v>
      </c>
      <c r="M3" s="80" t="s">
        <v>13</v>
      </c>
      <c r="N3" s="80" t="s">
        <v>14</v>
      </c>
      <c r="O3" s="24" t="s">
        <v>15</v>
      </c>
      <c r="P3" s="24" t="s">
        <v>16</v>
      </c>
      <c r="Q3" s="11" t="s">
        <v>17</v>
      </c>
      <c r="R3" s="1" t="e">
        <f>R2+#REF!</f>
        <v>#REF!</v>
      </c>
    </row>
    <row r="4" spans="2:18">
      <c r="C4" s="12" t="s">
        <v>18</v>
      </c>
      <c r="D4" s="25">
        <v>6.25E-2</v>
      </c>
      <c r="E4" s="25">
        <v>6.25E-2</v>
      </c>
      <c r="F4" s="25">
        <v>6.25E-2</v>
      </c>
      <c r="G4" s="25">
        <v>6.25E-2</v>
      </c>
      <c r="H4" s="25">
        <v>6.25E-2</v>
      </c>
      <c r="I4" s="25">
        <v>6.25E-2</v>
      </c>
      <c r="J4" s="25">
        <v>7.2916666666666671E-2</v>
      </c>
      <c r="K4" s="25">
        <v>8.3333333333333329E-2</v>
      </c>
      <c r="L4" s="25">
        <v>8.3333333333333329E-2</v>
      </c>
      <c r="M4" s="25">
        <v>8.3333333333333329E-2</v>
      </c>
      <c r="N4" s="25">
        <v>8.3333333333333329E-2</v>
      </c>
      <c r="O4" s="25">
        <v>8.3333333333333329E-2</v>
      </c>
      <c r="P4" s="25">
        <v>7.2916666666666671E-2</v>
      </c>
      <c r="Q4" s="8">
        <v>6.25E-2</v>
      </c>
      <c r="R4" s="1" t="e">
        <f>R3+#REF!</f>
        <v>#REF!</v>
      </c>
    </row>
    <row r="5" spans="2:18">
      <c r="C5" s="13" t="s">
        <v>19</v>
      </c>
      <c r="D5" s="26">
        <v>3.125E-2</v>
      </c>
      <c r="E5" s="26">
        <v>3.125E-2</v>
      </c>
      <c r="F5" s="26">
        <v>3.125E-2</v>
      </c>
      <c r="G5" s="30">
        <v>4.1666666666666664E-2</v>
      </c>
      <c r="H5" s="26">
        <v>3.125E-2</v>
      </c>
      <c r="I5" s="26">
        <v>3.125E-2</v>
      </c>
      <c r="J5" s="26">
        <v>6.25E-2</v>
      </c>
      <c r="K5" s="26">
        <v>7.2916666666666671E-2</v>
      </c>
      <c r="L5" s="26">
        <v>7.2916666666666671E-2</v>
      </c>
      <c r="M5" s="26">
        <v>7.2916666666666671E-2</v>
      </c>
      <c r="N5" s="26">
        <v>7.2916666666666671E-2</v>
      </c>
      <c r="O5" s="26">
        <v>7.2916666666666671E-2</v>
      </c>
      <c r="P5" s="26">
        <v>6.25E-2</v>
      </c>
      <c r="Q5" s="48">
        <v>5.2083333333333336E-2</v>
      </c>
      <c r="R5" s="1" t="e">
        <f>R4+#REF!</f>
        <v>#REF!</v>
      </c>
    </row>
    <row r="6" spans="2:18">
      <c r="C6" s="13" t="s">
        <v>20</v>
      </c>
      <c r="D6" s="85" t="s">
        <v>21</v>
      </c>
      <c r="E6" s="85" t="s">
        <v>21</v>
      </c>
      <c r="F6" s="85" t="s">
        <v>21</v>
      </c>
      <c r="G6" s="85" t="s">
        <v>21</v>
      </c>
      <c r="H6" s="85" t="s">
        <v>21</v>
      </c>
      <c r="I6" s="85" t="s">
        <v>21</v>
      </c>
      <c r="J6" s="85" t="s">
        <v>21</v>
      </c>
      <c r="K6" s="84">
        <v>4.1666666666666664E-2</v>
      </c>
      <c r="L6" s="84">
        <v>4.1666666666666664E-2</v>
      </c>
      <c r="M6" s="84">
        <v>4.1666666666666664E-2</v>
      </c>
      <c r="N6" s="84">
        <v>4.1666666666666664E-2</v>
      </c>
      <c r="O6" s="84"/>
      <c r="P6" s="84"/>
      <c r="Q6" s="86"/>
      <c r="R6" s="1" t="e">
        <f>R5+#REF!</f>
        <v>#REF!</v>
      </c>
    </row>
    <row r="7" spans="2:18" ht="16.5" thickBot="1">
      <c r="B7" s="7"/>
      <c r="C7" s="14" t="s">
        <v>22</v>
      </c>
      <c r="D7" s="82" t="s">
        <v>23</v>
      </c>
      <c r="E7" s="82" t="s">
        <v>23</v>
      </c>
      <c r="F7" s="27" t="s">
        <v>21</v>
      </c>
      <c r="G7" s="27" t="s">
        <v>24</v>
      </c>
      <c r="H7" s="27" t="s">
        <v>21</v>
      </c>
      <c r="I7" s="27" t="s">
        <v>21</v>
      </c>
      <c r="J7" s="27" t="s">
        <v>21</v>
      </c>
      <c r="K7" s="39">
        <v>0</v>
      </c>
      <c r="L7" s="39">
        <v>0</v>
      </c>
      <c r="M7" s="39">
        <v>1.0416666666666666E-2</v>
      </c>
      <c r="N7" s="39">
        <v>0</v>
      </c>
      <c r="O7" s="39">
        <v>0</v>
      </c>
      <c r="P7" s="39">
        <v>2.0833333333333332E-2</v>
      </c>
      <c r="Q7" s="49">
        <v>3.125E-2</v>
      </c>
      <c r="R7" s="1" t="e">
        <f>R6+#REF!</f>
        <v>#REF!</v>
      </c>
    </row>
    <row r="8" spans="2:18">
      <c r="B8" s="7"/>
      <c r="C8" s="15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50"/>
      <c r="R8" s="1" t="e">
        <f>R7+#REF!</f>
        <v>#REF!</v>
      </c>
    </row>
    <row r="9" spans="2:18">
      <c r="B9" s="7"/>
      <c r="C9" s="13" t="s">
        <v>25</v>
      </c>
      <c r="D9" s="26">
        <v>8.3333333333333329E-2</v>
      </c>
      <c r="E9" s="26">
        <v>8.3333333333333329E-2</v>
      </c>
      <c r="F9" s="26">
        <v>8.3333333333333329E-2</v>
      </c>
      <c r="G9" s="26">
        <v>8.3333333333333329E-2</v>
      </c>
      <c r="H9" s="26">
        <v>8.3333333333333329E-2</v>
      </c>
      <c r="I9" s="26">
        <v>8.3333333333333329E-2</v>
      </c>
      <c r="J9" s="26">
        <v>9.375E-2</v>
      </c>
      <c r="K9" s="26">
        <v>0.10416666666666667</v>
      </c>
      <c r="L9" s="26">
        <v>0.10416666666666667</v>
      </c>
      <c r="M9" s="26">
        <v>0.10416666666666667</v>
      </c>
      <c r="N9" s="26">
        <v>0.10416666666666667</v>
      </c>
      <c r="O9" s="26">
        <v>0.10416666666666667</v>
      </c>
      <c r="P9" s="26">
        <v>9.375E-2</v>
      </c>
      <c r="Q9" s="48">
        <v>8.3333333333333329E-2</v>
      </c>
      <c r="R9" s="1" t="e">
        <f>R8+#REF!</f>
        <v>#REF!</v>
      </c>
    </row>
    <row r="10" spans="2:18">
      <c r="B10" s="7"/>
      <c r="C10" s="13" t="s">
        <v>26</v>
      </c>
      <c r="D10" s="26">
        <v>5.2083333333333336E-2</v>
      </c>
      <c r="E10" s="26">
        <v>5.2083333333333336E-2</v>
      </c>
      <c r="F10" s="26">
        <v>5.2083333333333336E-2</v>
      </c>
      <c r="G10" s="26">
        <v>6.25E-2</v>
      </c>
      <c r="H10" s="26">
        <v>5.2083333333333336E-2</v>
      </c>
      <c r="I10" s="26">
        <v>5.2083333333333336E-2</v>
      </c>
      <c r="J10" s="26">
        <v>8.3333333333333329E-2</v>
      </c>
      <c r="K10" s="26">
        <v>9.375E-2</v>
      </c>
      <c r="L10" s="26">
        <v>9.375E-2</v>
      </c>
      <c r="M10" s="26">
        <v>9.375E-2</v>
      </c>
      <c r="N10" s="26">
        <v>9.375E-2</v>
      </c>
      <c r="O10" s="26">
        <v>9.375E-2</v>
      </c>
      <c r="P10" s="26">
        <v>8.3333333333333329E-2</v>
      </c>
      <c r="Q10" s="48">
        <v>7.2916666666666671E-2</v>
      </c>
      <c r="R10" s="1" t="e">
        <f>R9+#REF!</f>
        <v>#REF!</v>
      </c>
    </row>
    <row r="11" spans="2:18">
      <c r="B11" s="7"/>
      <c r="C11" s="13" t="s">
        <v>27</v>
      </c>
      <c r="D11" s="85" t="s">
        <v>21</v>
      </c>
      <c r="E11" s="85" t="s">
        <v>21</v>
      </c>
      <c r="F11" s="85" t="s">
        <v>21</v>
      </c>
      <c r="G11" s="85" t="s">
        <v>21</v>
      </c>
      <c r="H11" s="85" t="s">
        <v>21</v>
      </c>
      <c r="I11" s="85" t="s">
        <v>21</v>
      </c>
      <c r="J11" s="84">
        <v>4.1666666666666664E-2</v>
      </c>
      <c r="K11" s="84">
        <v>5.2083333333333336E-2</v>
      </c>
      <c r="L11" s="84">
        <v>5.2083333333333336E-2</v>
      </c>
      <c r="M11" s="84">
        <v>5.2083333333333336E-2</v>
      </c>
      <c r="N11" s="84">
        <v>5.2083333333333336E-2</v>
      </c>
      <c r="O11" s="85" t="s">
        <v>21</v>
      </c>
      <c r="P11" s="85" t="s">
        <v>21</v>
      </c>
      <c r="Q11" s="85" t="s">
        <v>21</v>
      </c>
      <c r="R11" s="1" t="e">
        <f>R10+#REF!</f>
        <v>#REF!</v>
      </c>
    </row>
    <row r="12" spans="2:18" ht="16.5" thickBot="1">
      <c r="B12" s="7"/>
      <c r="C12" s="14" t="s">
        <v>28</v>
      </c>
      <c r="D12" s="82">
        <v>0</v>
      </c>
      <c r="E12" s="82">
        <v>0</v>
      </c>
      <c r="F12" s="27" t="s">
        <v>21</v>
      </c>
      <c r="G12" s="27" t="s">
        <v>24</v>
      </c>
      <c r="H12" s="27" t="s">
        <v>21</v>
      </c>
      <c r="I12" s="27" t="s">
        <v>21</v>
      </c>
      <c r="J12" s="39">
        <v>3.125E-2</v>
      </c>
      <c r="K12" s="39">
        <v>1.0416666666666666E-2</v>
      </c>
      <c r="L12" s="39">
        <v>1.0416666666666666E-2</v>
      </c>
      <c r="M12" s="39">
        <v>2.0833333333333332E-2</v>
      </c>
      <c r="N12" s="39">
        <v>1.0416666666666666E-2</v>
      </c>
      <c r="O12" s="39">
        <v>1.0416666666666666E-2</v>
      </c>
      <c r="P12" s="39">
        <v>3.125E-2</v>
      </c>
      <c r="Q12" s="49">
        <v>4.1666666666666664E-2</v>
      </c>
      <c r="R12" s="1" t="e">
        <f>R11+#REF!</f>
        <v>#REF!</v>
      </c>
    </row>
    <row r="13" spans="2:18">
      <c r="B13" s="7"/>
      <c r="C13" s="15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50"/>
      <c r="R13" s="1" t="e">
        <f>R12+#REF!</f>
        <v>#REF!</v>
      </c>
    </row>
    <row r="14" spans="2:18">
      <c r="B14" s="7"/>
      <c r="C14" s="13" t="s">
        <v>29</v>
      </c>
      <c r="D14" s="26">
        <v>7.2916666666666671E-2</v>
      </c>
      <c r="E14" s="26">
        <v>7.2916666666666671E-2</v>
      </c>
      <c r="F14" s="26">
        <v>7.2916666666666671E-2</v>
      </c>
      <c r="G14" s="26">
        <v>7.2916666666666671E-2</v>
      </c>
      <c r="H14" s="26">
        <v>7.2916666666666671E-2</v>
      </c>
      <c r="I14" s="26">
        <v>7.2916666666666671E-2</v>
      </c>
      <c r="J14" s="26">
        <v>8.3333333333333329E-2</v>
      </c>
      <c r="K14" s="26">
        <v>9.375E-2</v>
      </c>
      <c r="L14" s="26">
        <v>9.375E-2</v>
      </c>
      <c r="M14" s="26">
        <v>9.375E-2</v>
      </c>
      <c r="N14" s="26">
        <v>9.375E-2</v>
      </c>
      <c r="O14" s="26">
        <v>9.375E-2</v>
      </c>
      <c r="P14" s="26">
        <v>8.3333333333333329E-2</v>
      </c>
      <c r="Q14" s="48">
        <v>7.2916666666666671E-2</v>
      </c>
      <c r="R14" s="1" t="e">
        <f>R13+#REF!</f>
        <v>#REF!</v>
      </c>
    </row>
    <row r="15" spans="2:18">
      <c r="B15" s="7"/>
      <c r="C15" s="13" t="s">
        <v>30</v>
      </c>
      <c r="D15" s="26">
        <v>4.1666666666666664E-2</v>
      </c>
      <c r="E15" s="26">
        <v>4.1666666666666664E-2</v>
      </c>
      <c r="F15" s="26">
        <v>4.1666666666666664E-2</v>
      </c>
      <c r="G15" s="30">
        <v>5.2083333333333336E-2</v>
      </c>
      <c r="H15" s="26">
        <v>4.1666666666666664E-2</v>
      </c>
      <c r="I15" s="26">
        <v>4.1666666666666664E-2</v>
      </c>
      <c r="J15" s="26">
        <v>7.2916666666666671E-2</v>
      </c>
      <c r="K15" s="26">
        <v>8.3333333333333329E-2</v>
      </c>
      <c r="L15" s="26">
        <v>8.3333333333333329E-2</v>
      </c>
      <c r="M15" s="26">
        <v>8.3333333333333329E-2</v>
      </c>
      <c r="N15" s="26">
        <v>8.3333333333333329E-2</v>
      </c>
      <c r="O15" s="26">
        <v>8.3333333333333329E-2</v>
      </c>
      <c r="P15" s="26">
        <v>7.2916666666666671E-2</v>
      </c>
      <c r="Q15" s="48">
        <v>6.25E-2</v>
      </c>
      <c r="R15" s="1" t="e">
        <f>R14+#REF!</f>
        <v>#REF!</v>
      </c>
    </row>
    <row r="16" spans="2:18">
      <c r="B16" s="7"/>
      <c r="C16" s="13" t="s">
        <v>31</v>
      </c>
      <c r="D16" s="85" t="s">
        <v>21</v>
      </c>
      <c r="E16" s="85" t="s">
        <v>21</v>
      </c>
      <c r="F16" s="85" t="s">
        <v>21</v>
      </c>
      <c r="G16" s="85" t="s">
        <v>21</v>
      </c>
      <c r="H16" s="85" t="s">
        <v>21</v>
      </c>
      <c r="I16" s="85" t="s">
        <v>21</v>
      </c>
      <c r="J16" s="84">
        <v>3.125E-2</v>
      </c>
      <c r="K16" s="84">
        <v>4.1666666666666664E-2</v>
      </c>
      <c r="L16" s="84">
        <v>4.1666666666666664E-2</v>
      </c>
      <c r="M16" s="84">
        <v>4.1666666666666664E-2</v>
      </c>
      <c r="N16" s="84">
        <v>4.1666666666666664E-2</v>
      </c>
      <c r="O16" s="85" t="s">
        <v>21</v>
      </c>
      <c r="P16" s="85" t="s">
        <v>21</v>
      </c>
      <c r="Q16" s="87" t="s">
        <v>21</v>
      </c>
      <c r="R16" s="1" t="e">
        <f>R15+#REF!</f>
        <v>#REF!</v>
      </c>
    </row>
    <row r="17" spans="2:18" ht="16.5" thickBot="1">
      <c r="B17" s="7"/>
      <c r="C17" s="14" t="s">
        <v>32</v>
      </c>
      <c r="D17" s="82" t="s">
        <v>23</v>
      </c>
      <c r="E17" s="82" t="s">
        <v>23</v>
      </c>
      <c r="F17" s="27" t="s">
        <v>21</v>
      </c>
      <c r="G17" s="27" t="s">
        <v>24</v>
      </c>
      <c r="H17" s="27" t="s">
        <v>21</v>
      </c>
      <c r="I17" s="27" t="s">
        <v>21</v>
      </c>
      <c r="J17" s="39">
        <v>2.0833333333333332E-2</v>
      </c>
      <c r="K17" s="39">
        <v>1.0416666666666666E-2</v>
      </c>
      <c r="L17" s="39">
        <v>1.0416666666666666E-2</v>
      </c>
      <c r="M17" s="39">
        <v>1.0416666666666666E-2</v>
      </c>
      <c r="N17" s="39">
        <v>1.0416666666666666E-2</v>
      </c>
      <c r="O17" s="39">
        <v>0</v>
      </c>
      <c r="P17" s="39">
        <v>3.125E-2</v>
      </c>
      <c r="Q17" s="49">
        <v>4.1666666666666664E-2</v>
      </c>
      <c r="R17" s="1" t="e">
        <f>R16+#REF!</f>
        <v>#REF!</v>
      </c>
    </row>
    <row r="18" spans="2:18">
      <c r="B18" s="7"/>
      <c r="C18" s="12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50"/>
      <c r="R18" s="1" t="e">
        <f>R17+#REF!</f>
        <v>#REF!</v>
      </c>
    </row>
    <row r="19" spans="2:18">
      <c r="B19" s="7"/>
      <c r="C19" s="13" t="s">
        <v>33</v>
      </c>
      <c r="D19" s="26">
        <v>8.3333333333333329E-2</v>
      </c>
      <c r="E19" s="26">
        <v>8.3333333333333329E-2</v>
      </c>
      <c r="F19" s="26">
        <v>8.3333333333333329E-2</v>
      </c>
      <c r="G19" s="26">
        <v>8.3333333333333329E-2</v>
      </c>
      <c r="H19" s="26">
        <v>8.3333333333333329E-2</v>
      </c>
      <c r="I19" s="26">
        <v>8.3333333333333329E-2</v>
      </c>
      <c r="J19" s="26">
        <v>9.375E-2</v>
      </c>
      <c r="K19" s="26">
        <v>0.10416666666666667</v>
      </c>
      <c r="L19" s="26">
        <v>0.10416666666666667</v>
      </c>
      <c r="M19" s="26">
        <v>0.10416666666666667</v>
      </c>
      <c r="N19" s="26">
        <v>0.10416666666666667</v>
      </c>
      <c r="O19" s="26">
        <v>0.10416666666666667</v>
      </c>
      <c r="P19" s="26">
        <v>9.375E-2</v>
      </c>
      <c r="Q19" s="48">
        <v>8.3333333333333329E-2</v>
      </c>
      <c r="R19" s="1" t="e">
        <f>R18+#REF!</f>
        <v>#REF!</v>
      </c>
    </row>
    <row r="20" spans="2:18">
      <c r="B20" s="7"/>
      <c r="C20" s="13" t="s">
        <v>34</v>
      </c>
      <c r="D20" s="26">
        <v>5.2083333333333336E-2</v>
      </c>
      <c r="E20" s="26">
        <v>5.2083333333333336E-2</v>
      </c>
      <c r="F20" s="26">
        <v>5.2083333333333336E-2</v>
      </c>
      <c r="G20" s="26">
        <v>6.25E-2</v>
      </c>
      <c r="H20" s="26">
        <v>5.2083333333333336E-2</v>
      </c>
      <c r="I20" s="26">
        <v>5.2083333333333336E-2</v>
      </c>
      <c r="J20" s="26">
        <v>8.3333333333333329E-2</v>
      </c>
      <c r="K20" s="26">
        <v>9.375E-2</v>
      </c>
      <c r="L20" s="26">
        <v>9.375E-2</v>
      </c>
      <c r="M20" s="26">
        <v>9.375E-2</v>
      </c>
      <c r="N20" s="26">
        <v>9.375E-2</v>
      </c>
      <c r="O20" s="26">
        <v>9.375E-2</v>
      </c>
      <c r="P20" s="26">
        <v>8.3333333333333329E-2</v>
      </c>
      <c r="Q20" s="48">
        <v>7.2916666666666671E-2</v>
      </c>
      <c r="R20" s="1" t="e">
        <f>R19+#REF!</f>
        <v>#REF!</v>
      </c>
    </row>
    <row r="21" spans="2:18" ht="16.5" thickBot="1">
      <c r="B21" s="7"/>
      <c r="C21" s="14" t="s">
        <v>35</v>
      </c>
      <c r="D21" s="27" t="s">
        <v>21</v>
      </c>
      <c r="E21" s="27" t="s">
        <v>21</v>
      </c>
      <c r="F21" s="27" t="s">
        <v>21</v>
      </c>
      <c r="G21" s="27" t="s">
        <v>24</v>
      </c>
      <c r="H21" s="27" t="s">
        <v>21</v>
      </c>
      <c r="I21" s="27" t="s">
        <v>21</v>
      </c>
      <c r="J21" s="39">
        <v>3.125E-2</v>
      </c>
      <c r="K21" s="39">
        <v>1.0416666666666666E-2</v>
      </c>
      <c r="L21" s="39">
        <v>1.0416666666666666E-2</v>
      </c>
      <c r="M21" s="39">
        <v>2.0833333333333332E-2</v>
      </c>
      <c r="N21" s="39">
        <v>1.0416666666666666E-2</v>
      </c>
      <c r="O21" s="39">
        <v>1.0416666666666666E-2</v>
      </c>
      <c r="P21" s="39">
        <v>4.1666666666666664E-2</v>
      </c>
      <c r="Q21" s="49">
        <v>5.2083333333333336E-2</v>
      </c>
      <c r="R21" s="1" t="e">
        <f>R20+#REF!</f>
        <v>#REF!</v>
      </c>
    </row>
    <row r="22" spans="2:18">
      <c r="B22" s="7"/>
      <c r="C22" s="15"/>
      <c r="D22" s="29"/>
      <c r="E22" s="29"/>
      <c r="F22" s="29"/>
      <c r="G22" s="29"/>
      <c r="H22" s="29"/>
      <c r="I22" s="29"/>
      <c r="J22" s="28"/>
      <c r="K22" s="28"/>
      <c r="L22" s="28"/>
      <c r="M22" s="28"/>
      <c r="N22" s="28"/>
      <c r="O22" s="28"/>
      <c r="P22" s="28"/>
      <c r="Q22" s="50"/>
      <c r="R22" s="1" t="e">
        <f>R21+#REF!</f>
        <v>#REF!</v>
      </c>
    </row>
    <row r="23" spans="2:18">
      <c r="B23" s="7"/>
      <c r="C23" s="13" t="s">
        <v>36</v>
      </c>
      <c r="D23" s="26">
        <v>7.2916666666666671E-2</v>
      </c>
      <c r="E23" s="26">
        <v>7.2916666666666671E-2</v>
      </c>
      <c r="F23" s="26">
        <v>7.2916666666666671E-2</v>
      </c>
      <c r="G23" s="26">
        <v>7.2916666666666671E-2</v>
      </c>
      <c r="H23" s="26">
        <v>7.2916666666666671E-2</v>
      </c>
      <c r="I23" s="26">
        <v>7.2916666666666671E-2</v>
      </c>
      <c r="J23" s="26">
        <v>8.3333333333333329E-2</v>
      </c>
      <c r="K23" s="26">
        <v>9.375E-2</v>
      </c>
      <c r="L23" s="26">
        <v>9.375E-2</v>
      </c>
      <c r="M23" s="26">
        <v>9.375E-2</v>
      </c>
      <c r="N23" s="26">
        <v>9.375E-2</v>
      </c>
      <c r="O23" s="26">
        <v>9.375E-2</v>
      </c>
      <c r="P23" s="26">
        <v>8.3333333333333329E-2</v>
      </c>
      <c r="Q23" s="48">
        <v>7.2916666666666671E-2</v>
      </c>
      <c r="R23" s="1" t="e">
        <f>R22+#REF!</f>
        <v>#REF!</v>
      </c>
    </row>
    <row r="24" spans="2:18">
      <c r="B24" s="7"/>
      <c r="C24" s="13" t="s">
        <v>37</v>
      </c>
      <c r="D24" s="26">
        <v>4.1666666666666664E-2</v>
      </c>
      <c r="E24" s="26">
        <v>4.1666666666666664E-2</v>
      </c>
      <c r="F24" s="26">
        <v>4.1666666666666664E-2</v>
      </c>
      <c r="G24" s="30">
        <v>5.2083333333333336E-2</v>
      </c>
      <c r="H24" s="26">
        <v>4.1666666666666664E-2</v>
      </c>
      <c r="I24" s="26">
        <v>4.1666666666666664E-2</v>
      </c>
      <c r="J24" s="26">
        <v>7.2916666666666671E-2</v>
      </c>
      <c r="K24" s="26">
        <v>8.3333333333333329E-2</v>
      </c>
      <c r="L24" s="26">
        <v>8.3333333333333329E-2</v>
      </c>
      <c r="M24" s="26">
        <v>8.3333333333333329E-2</v>
      </c>
      <c r="N24" s="26">
        <v>8.3333333333333329E-2</v>
      </c>
      <c r="O24" s="26">
        <v>8.3333333333333329E-2</v>
      </c>
      <c r="P24" s="26">
        <v>7.2916666666666671E-2</v>
      </c>
      <c r="Q24" s="48">
        <v>6.25E-2</v>
      </c>
      <c r="R24" s="1" t="e">
        <f>R23+#REF!</f>
        <v>#REF!</v>
      </c>
    </row>
    <row r="25" spans="2:18" ht="16.5" thickBot="1">
      <c r="B25" s="7"/>
      <c r="C25" s="14" t="s">
        <v>38</v>
      </c>
      <c r="D25" s="27" t="s">
        <v>21</v>
      </c>
      <c r="E25" s="27" t="s">
        <v>21</v>
      </c>
      <c r="F25" s="27" t="s">
        <v>21</v>
      </c>
      <c r="G25" s="27" t="s">
        <v>24</v>
      </c>
      <c r="H25" s="27" t="s">
        <v>21</v>
      </c>
      <c r="I25" s="27" t="s">
        <v>21</v>
      </c>
      <c r="J25" s="39">
        <v>2.0833333333333332E-2</v>
      </c>
      <c r="K25" s="39">
        <v>1.0416666666666666E-2</v>
      </c>
      <c r="L25" s="39">
        <v>1.0416666666666666E-2</v>
      </c>
      <c r="M25" s="39">
        <v>1.0416666666666666E-2</v>
      </c>
      <c r="N25" s="39">
        <v>1.0416666666666666E-2</v>
      </c>
      <c r="O25" s="39">
        <v>0</v>
      </c>
      <c r="P25" s="39">
        <v>3.125E-2</v>
      </c>
      <c r="Q25" s="49">
        <v>4.1666666666666664E-2</v>
      </c>
      <c r="R25" s="1" t="e">
        <f>R24+#REF!</f>
        <v>#REF!</v>
      </c>
    </row>
    <row r="26" spans="2:18">
      <c r="B26" s="7"/>
      <c r="C26" s="15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50"/>
      <c r="R26" s="1" t="e">
        <f>R25+#REF!</f>
        <v>#REF!</v>
      </c>
    </row>
    <row r="27" spans="2:18">
      <c r="B27" s="7"/>
      <c r="C27" s="13" t="s">
        <v>39</v>
      </c>
      <c r="D27" s="26">
        <v>8.3333333333333329E-2</v>
      </c>
      <c r="E27" s="26">
        <v>8.3333333333333329E-2</v>
      </c>
      <c r="F27" s="26">
        <v>8.3333333333333329E-2</v>
      </c>
      <c r="G27" s="26">
        <v>8.3333333333333329E-2</v>
      </c>
      <c r="H27" s="26">
        <v>8.3333333333333329E-2</v>
      </c>
      <c r="I27" s="26">
        <v>8.3333333333333329E-2</v>
      </c>
      <c r="J27" s="26">
        <v>9.375E-2</v>
      </c>
      <c r="K27" s="26">
        <v>0.10416666666666667</v>
      </c>
      <c r="L27" s="26">
        <v>0.10416666666666667</v>
      </c>
      <c r="M27" s="26">
        <v>0.10416666666666667</v>
      </c>
      <c r="N27" s="26">
        <v>0.10416666666666667</v>
      </c>
      <c r="O27" s="26">
        <v>0.10416666666666667</v>
      </c>
      <c r="P27" s="26">
        <v>9.375E-2</v>
      </c>
      <c r="Q27" s="48">
        <v>8.3333333333333329E-2</v>
      </c>
      <c r="R27" s="1" t="e">
        <f>R26+#REF!</f>
        <v>#REF!</v>
      </c>
    </row>
    <row r="28" spans="2:18">
      <c r="B28" s="7"/>
      <c r="C28" s="13" t="s">
        <v>40</v>
      </c>
      <c r="D28" s="26">
        <v>6.25E-2</v>
      </c>
      <c r="E28" s="26">
        <v>6.25E-2</v>
      </c>
      <c r="F28" s="26">
        <v>6.25E-2</v>
      </c>
      <c r="G28" s="26">
        <v>6.25E-2</v>
      </c>
      <c r="H28" s="26">
        <v>6.25E-2</v>
      </c>
      <c r="I28" s="26">
        <v>6.25E-2</v>
      </c>
      <c r="J28" s="26">
        <v>8.3333333333333329E-2</v>
      </c>
      <c r="K28" s="26">
        <v>9.375E-2</v>
      </c>
      <c r="L28" s="26">
        <v>9.375E-2</v>
      </c>
      <c r="M28" s="26">
        <v>9.375E-2</v>
      </c>
      <c r="N28" s="26">
        <v>9.375E-2</v>
      </c>
      <c r="O28" s="26">
        <v>9.375E-2</v>
      </c>
      <c r="P28" s="26">
        <v>8.3333333333333329E-2</v>
      </c>
      <c r="Q28" s="48">
        <v>7.2916666666666671E-2</v>
      </c>
      <c r="R28" s="1" t="e">
        <f>R27+#REF!</f>
        <v>#REF!</v>
      </c>
    </row>
    <row r="29" spans="2:18">
      <c r="B29" s="7"/>
      <c r="C29" s="13" t="s">
        <v>41</v>
      </c>
      <c r="D29" s="30" t="s">
        <v>21</v>
      </c>
      <c r="E29" s="30" t="s">
        <v>21</v>
      </c>
      <c r="F29" s="30" t="s">
        <v>21</v>
      </c>
      <c r="G29" s="30" t="s">
        <v>21</v>
      </c>
      <c r="H29" s="30" t="s">
        <v>21</v>
      </c>
      <c r="I29" s="30" t="s">
        <v>21</v>
      </c>
      <c r="J29" s="26">
        <v>4.1666666666666664E-2</v>
      </c>
      <c r="K29" s="26">
        <v>5.2083333333333336E-2</v>
      </c>
      <c r="L29" s="26">
        <v>5.2083333333333336E-2</v>
      </c>
      <c r="M29" s="26">
        <v>5.2083333333333336E-2</v>
      </c>
      <c r="N29" s="26">
        <v>5.2083333333333336E-2</v>
      </c>
      <c r="O29" s="26">
        <v>5.2083333333333336E-2</v>
      </c>
      <c r="P29" s="26">
        <v>4.1666666666666664E-2</v>
      </c>
      <c r="Q29" s="48">
        <v>4.1666666666666664E-2</v>
      </c>
      <c r="R29" s="1" t="e">
        <f>R28+#REF!</f>
        <v>#REF!</v>
      </c>
    </row>
    <row r="30" spans="2:18">
      <c r="B30" s="7"/>
      <c r="C30" s="13" t="s">
        <v>155</v>
      </c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48"/>
      <c r="R30" s="1" t="e">
        <f>R29+#REF!</f>
        <v>#REF!</v>
      </c>
    </row>
    <row r="31" spans="2:18" ht="16.5" thickBot="1">
      <c r="B31" s="7"/>
      <c r="C31" s="14" t="s">
        <v>42</v>
      </c>
      <c r="D31" s="27" t="s">
        <v>24</v>
      </c>
      <c r="E31" s="27" t="s">
        <v>24</v>
      </c>
      <c r="F31" s="27" t="s">
        <v>24</v>
      </c>
      <c r="G31" s="27" t="s">
        <v>24</v>
      </c>
      <c r="H31" s="27" t="s">
        <v>24</v>
      </c>
      <c r="I31" s="27" t="s">
        <v>24</v>
      </c>
      <c r="J31" s="39">
        <v>3.125E-2</v>
      </c>
      <c r="K31" s="39">
        <v>1.0416666666666666E-2</v>
      </c>
      <c r="L31" s="39">
        <v>1.0416666666666666E-2</v>
      </c>
      <c r="M31" s="39">
        <v>2.0833333333333332E-2</v>
      </c>
      <c r="N31" s="39">
        <v>1.0416666666666666E-2</v>
      </c>
      <c r="O31" s="39">
        <v>1.0416666666666666E-2</v>
      </c>
      <c r="P31" s="39">
        <v>4.1666666666666664E-2</v>
      </c>
      <c r="Q31" s="49">
        <v>4.1666666666666664E-2</v>
      </c>
      <c r="R31" s="1" t="e">
        <f>R30+#REF!</f>
        <v>#REF!</v>
      </c>
    </row>
    <row r="32" spans="2:18">
      <c r="B32" s="10"/>
      <c r="C32" s="16"/>
      <c r="D32" s="31"/>
      <c r="E32" s="31"/>
      <c r="F32" s="31"/>
      <c r="G32" s="45"/>
      <c r="H32" s="45"/>
      <c r="I32" s="31"/>
      <c r="J32" s="31"/>
      <c r="K32" s="31"/>
      <c r="L32" s="31"/>
      <c r="M32" s="31"/>
      <c r="N32" s="31"/>
      <c r="O32" s="45"/>
      <c r="P32" s="45"/>
      <c r="Q32" s="51"/>
      <c r="R32" s="1" t="e">
        <f>R31+#REF!</f>
        <v>#REF!</v>
      </c>
    </row>
    <row r="33" spans="2:18">
      <c r="B33" s="10"/>
      <c r="C33" s="13" t="s">
        <v>43</v>
      </c>
      <c r="D33" s="32">
        <v>6.25E-2</v>
      </c>
      <c r="E33" s="32">
        <v>6.25E-2</v>
      </c>
      <c r="F33" s="32">
        <v>6.25E-2</v>
      </c>
      <c r="G33" s="32">
        <v>6.25E-2</v>
      </c>
      <c r="H33" s="32">
        <v>6.25E-2</v>
      </c>
      <c r="I33" s="32">
        <v>6.25E-2</v>
      </c>
      <c r="J33" s="32">
        <v>8.3333333333333329E-2</v>
      </c>
      <c r="K33" s="32">
        <v>9.375E-2</v>
      </c>
      <c r="L33" s="32">
        <v>9.375E-2</v>
      </c>
      <c r="M33" s="32">
        <v>9.375E-2</v>
      </c>
      <c r="N33" s="32">
        <v>9.375E-2</v>
      </c>
      <c r="O33" s="32">
        <v>9.375E-2</v>
      </c>
      <c r="P33" s="32" t="s">
        <v>21</v>
      </c>
      <c r="Q33" s="52">
        <v>7.2916666666666671E-2</v>
      </c>
      <c r="R33" s="1" t="e">
        <f>R32+#REF!</f>
        <v>#REF!</v>
      </c>
    </row>
    <row r="34" spans="2:18">
      <c r="B34" s="10"/>
      <c r="C34" s="13" t="s">
        <v>44</v>
      </c>
      <c r="D34" s="32">
        <v>3.125E-2</v>
      </c>
      <c r="E34" s="32">
        <v>3.125E-2</v>
      </c>
      <c r="F34" s="32">
        <v>3.125E-2</v>
      </c>
      <c r="G34" s="32">
        <v>4.1666666666666664E-2</v>
      </c>
      <c r="H34" s="32">
        <v>3.125E-2</v>
      </c>
      <c r="I34" s="32">
        <v>3.125E-2</v>
      </c>
      <c r="J34" s="32">
        <v>6.25E-2</v>
      </c>
      <c r="K34" s="32">
        <v>7.2916666666666671E-2</v>
      </c>
      <c r="L34" s="32">
        <v>7.2916666666666671E-2</v>
      </c>
      <c r="M34" s="32">
        <v>7.2916666666666671E-2</v>
      </c>
      <c r="N34" s="32">
        <v>7.2916666666666671E-2</v>
      </c>
      <c r="O34" s="32">
        <v>7.2916666666666671E-2</v>
      </c>
      <c r="P34" s="32" t="s">
        <v>21</v>
      </c>
      <c r="Q34" s="52">
        <v>5.2083333333333336E-2</v>
      </c>
      <c r="R34" s="1" t="e">
        <f>R33+#REF!</f>
        <v>#REF!</v>
      </c>
    </row>
    <row r="35" spans="2:18" ht="16.5" thickBot="1">
      <c r="B35" s="10"/>
      <c r="C35" s="17" t="s">
        <v>45</v>
      </c>
      <c r="D35" s="27">
        <v>3.125E-2</v>
      </c>
      <c r="E35" s="27">
        <v>3.125E-2</v>
      </c>
      <c r="F35" s="27">
        <v>3.125E-2</v>
      </c>
      <c r="G35" s="27">
        <v>3.125E-2</v>
      </c>
      <c r="H35" s="27">
        <v>3.125E-2</v>
      </c>
      <c r="I35" s="27">
        <v>3.125E-2</v>
      </c>
      <c r="J35" s="47">
        <v>0</v>
      </c>
      <c r="K35" s="47">
        <v>0</v>
      </c>
      <c r="L35" s="47">
        <v>0</v>
      </c>
      <c r="M35" s="47">
        <v>0</v>
      </c>
      <c r="N35" s="47">
        <v>0</v>
      </c>
      <c r="O35" s="47">
        <v>0</v>
      </c>
      <c r="P35" s="47" t="s">
        <v>21</v>
      </c>
      <c r="Q35" s="53">
        <v>3.125E-2</v>
      </c>
      <c r="R35" s="1" t="e">
        <f>R34+#REF!</f>
        <v>#REF!</v>
      </c>
    </row>
    <row r="36" spans="2:18">
      <c r="B36" s="10"/>
      <c r="C36" s="18"/>
      <c r="D36" s="33"/>
      <c r="E36" s="33"/>
      <c r="F36" s="33"/>
      <c r="G36" s="46"/>
      <c r="H36" s="46"/>
      <c r="I36" s="33"/>
      <c r="J36" s="33"/>
      <c r="K36" s="33"/>
      <c r="L36" s="33"/>
      <c r="M36" s="33"/>
      <c r="N36" s="33"/>
      <c r="O36" s="46"/>
      <c r="P36" s="46"/>
      <c r="Q36" s="54"/>
      <c r="R36" s="1" t="e">
        <f>R35+#REF!</f>
        <v>#REF!</v>
      </c>
    </row>
    <row r="37" spans="2:18">
      <c r="B37" s="10"/>
      <c r="C37" s="13" t="s">
        <v>46</v>
      </c>
      <c r="D37" s="32">
        <v>4.1666666666666664E-2</v>
      </c>
      <c r="E37" s="32">
        <v>4.1666666666666664E-2</v>
      </c>
      <c r="F37" s="32">
        <v>4.1666666666666664E-2</v>
      </c>
      <c r="G37" s="32">
        <v>4.1666666666666664E-2</v>
      </c>
      <c r="H37" s="32">
        <v>4.1666666666666664E-2</v>
      </c>
      <c r="I37" s="32">
        <v>4.1666666666666664E-2</v>
      </c>
      <c r="J37" s="32">
        <v>6.25E-2</v>
      </c>
      <c r="K37" s="32">
        <v>7.2916666666666671E-2</v>
      </c>
      <c r="L37" s="32">
        <v>7.2916666666666671E-2</v>
      </c>
      <c r="M37" s="32">
        <v>7.2916666666666671E-2</v>
      </c>
      <c r="N37" s="32">
        <v>7.2916666666666671E-2</v>
      </c>
      <c r="O37" s="32">
        <v>7.2916666666666671E-2</v>
      </c>
      <c r="P37" s="32">
        <v>6.25E-2</v>
      </c>
      <c r="Q37" s="55" t="s">
        <v>21</v>
      </c>
      <c r="R37" s="1" t="e">
        <f>R36+#REF!</f>
        <v>#REF!</v>
      </c>
    </row>
    <row r="38" spans="2:18">
      <c r="B38" s="10"/>
      <c r="C38" s="13" t="s">
        <v>47</v>
      </c>
      <c r="D38" s="32">
        <v>1.0416666666666666E-2</v>
      </c>
      <c r="E38" s="32">
        <v>1.0416666666666666E-2</v>
      </c>
      <c r="F38" s="32">
        <v>1.0416666666666666E-2</v>
      </c>
      <c r="G38" s="32">
        <v>2.0833333333333332E-2</v>
      </c>
      <c r="H38" s="32">
        <v>1.0416666666666666E-2</v>
      </c>
      <c r="I38" s="32">
        <v>1.0416666666666666E-2</v>
      </c>
      <c r="J38" s="34">
        <v>5.2083333333333336E-2</v>
      </c>
      <c r="K38" s="34">
        <v>6.25E-2</v>
      </c>
      <c r="L38" s="34">
        <v>6.25E-2</v>
      </c>
      <c r="M38" s="34">
        <v>6.25E-2</v>
      </c>
      <c r="N38" s="34">
        <v>6.25E-2</v>
      </c>
      <c r="O38" s="34">
        <v>6.25E-2</v>
      </c>
      <c r="P38" s="34">
        <v>4.1666666666666664E-2</v>
      </c>
      <c r="Q38" s="56" t="s">
        <v>21</v>
      </c>
      <c r="R38" s="1" t="e">
        <f>R37+#REF!</f>
        <v>#REF!</v>
      </c>
    </row>
    <row r="39" spans="2:18">
      <c r="B39" s="10"/>
      <c r="C39" s="19" t="s">
        <v>48</v>
      </c>
      <c r="D39" s="34">
        <v>1.0416666666666666E-2</v>
      </c>
      <c r="E39" s="34">
        <v>1.0416666666666666E-2</v>
      </c>
      <c r="F39" s="34">
        <v>1.0416666666666666E-2</v>
      </c>
      <c r="G39" s="34">
        <v>1.0416666666666666E-2</v>
      </c>
      <c r="H39" s="34">
        <v>1.0416666666666666E-2</v>
      </c>
      <c r="I39" s="34">
        <v>1.0416666666666666E-2</v>
      </c>
      <c r="J39" s="34">
        <v>0</v>
      </c>
      <c r="K39" s="34">
        <v>0</v>
      </c>
      <c r="L39" s="34">
        <v>0</v>
      </c>
      <c r="M39" s="34">
        <v>0</v>
      </c>
      <c r="N39" s="34">
        <v>0</v>
      </c>
      <c r="O39" s="34">
        <v>0</v>
      </c>
      <c r="P39" s="34">
        <v>0</v>
      </c>
      <c r="Q39" s="56" t="s">
        <v>21</v>
      </c>
      <c r="R39" s="1" t="e">
        <f>R38+#REF!</f>
        <v>#REF!</v>
      </c>
    </row>
    <row r="40" spans="2:18" ht="16.5" thickBot="1">
      <c r="B40" s="7"/>
      <c r="C40" s="20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57"/>
      <c r="R40" s="1" t="e">
        <f>R39+#REF!</f>
        <v>#REF!</v>
      </c>
    </row>
    <row r="41" spans="2:18" ht="16.5" thickBot="1">
      <c r="B41" s="7" t="s">
        <v>49</v>
      </c>
      <c r="C41" s="3"/>
      <c r="D41" s="36" t="s">
        <v>4</v>
      </c>
      <c r="E41" s="36" t="s">
        <v>5</v>
      </c>
      <c r="F41" s="36" t="s">
        <v>6</v>
      </c>
      <c r="G41" s="36" t="s">
        <v>7</v>
      </c>
      <c r="H41" s="36" t="s">
        <v>8</v>
      </c>
      <c r="I41" s="36" t="s">
        <v>9</v>
      </c>
      <c r="J41" s="36" t="s">
        <v>10</v>
      </c>
      <c r="K41" s="80" t="s">
        <v>11</v>
      </c>
      <c r="L41" s="80" t="s">
        <v>12</v>
      </c>
      <c r="M41" s="80" t="s">
        <v>13</v>
      </c>
      <c r="N41" s="80" t="s">
        <v>14</v>
      </c>
      <c r="O41" s="36" t="s">
        <v>15</v>
      </c>
      <c r="P41" s="36" t="s">
        <v>16</v>
      </c>
      <c r="Q41" s="5" t="s">
        <v>17</v>
      </c>
      <c r="R41" s="1" t="e">
        <f>R40+#REF!</f>
        <v>#REF!</v>
      </c>
    </row>
    <row r="42" spans="2:18">
      <c r="C42" s="12" t="s">
        <v>50</v>
      </c>
      <c r="D42" s="37" t="s">
        <v>51</v>
      </c>
      <c r="E42" s="25">
        <v>0.11458333333333333</v>
      </c>
      <c r="F42" s="25">
        <v>0.11458333333333333</v>
      </c>
      <c r="G42" s="25">
        <v>0.11458333333333333</v>
      </c>
      <c r="H42" s="25">
        <v>0.11458333333333333</v>
      </c>
      <c r="I42" s="25">
        <v>0.11458333333333333</v>
      </c>
      <c r="J42" s="37" t="s">
        <v>21</v>
      </c>
      <c r="K42" s="25">
        <v>0.11458333333333333</v>
      </c>
      <c r="L42" s="25">
        <v>0.11458333333333333</v>
      </c>
      <c r="M42" s="25">
        <v>0.11458333333333333</v>
      </c>
      <c r="N42" s="25">
        <v>0.11458333333333333</v>
      </c>
      <c r="O42" s="25">
        <v>0.11458333333333333</v>
      </c>
      <c r="P42" s="25">
        <v>0.11458333333333333</v>
      </c>
      <c r="Q42" s="8">
        <v>0.11458333333333333</v>
      </c>
      <c r="R42" s="1" t="e">
        <f>R41+#REF!</f>
        <v>#REF!</v>
      </c>
    </row>
    <row r="43" spans="2:18">
      <c r="C43" s="13" t="s">
        <v>52</v>
      </c>
      <c r="D43" s="30" t="s">
        <v>51</v>
      </c>
      <c r="E43" s="26">
        <v>9.375E-2</v>
      </c>
      <c r="F43" s="26">
        <v>9.375E-2</v>
      </c>
      <c r="G43" s="26">
        <v>0.10416666666666667</v>
      </c>
      <c r="H43" s="26">
        <v>9.375E-2</v>
      </c>
      <c r="I43" s="26">
        <v>9.375E-2</v>
      </c>
      <c r="J43" s="30" t="s">
        <v>21</v>
      </c>
      <c r="K43" s="26">
        <v>0.10416666666666667</v>
      </c>
      <c r="L43" s="26">
        <v>0.10416666666666667</v>
      </c>
      <c r="M43" s="26">
        <v>0.10416666666666667</v>
      </c>
      <c r="N43" s="26">
        <v>0.10416666666666667</v>
      </c>
      <c r="O43" s="26">
        <v>0.10416666666666667</v>
      </c>
      <c r="P43" s="26">
        <v>9.375E-2</v>
      </c>
      <c r="Q43" s="48">
        <v>0.10416666666666667</v>
      </c>
      <c r="R43" s="1" t="e">
        <f>R42+#REF!</f>
        <v>#REF!</v>
      </c>
    </row>
    <row r="44" spans="2:18">
      <c r="C44" s="13" t="s">
        <v>53</v>
      </c>
      <c r="D44" s="30" t="s">
        <v>51</v>
      </c>
      <c r="E44" s="26">
        <v>4.1666666666666664E-2</v>
      </c>
      <c r="F44" s="30" t="s">
        <v>51</v>
      </c>
      <c r="G44" s="30" t="s">
        <v>51</v>
      </c>
      <c r="H44" s="30" t="s">
        <v>51</v>
      </c>
      <c r="I44" s="30" t="s">
        <v>51</v>
      </c>
      <c r="J44" s="30" t="s">
        <v>51</v>
      </c>
      <c r="K44" s="30" t="s">
        <v>51</v>
      </c>
      <c r="L44" s="30" t="s">
        <v>51</v>
      </c>
      <c r="M44" s="30" t="s">
        <v>51</v>
      </c>
      <c r="N44" s="30" t="s">
        <v>51</v>
      </c>
      <c r="O44" s="30" t="s">
        <v>51</v>
      </c>
      <c r="P44" s="30" t="s">
        <v>51</v>
      </c>
      <c r="Q44" s="30" t="s">
        <v>51</v>
      </c>
      <c r="R44" s="1" t="e">
        <f>R43+#REF!</f>
        <v>#REF!</v>
      </c>
    </row>
    <row r="45" spans="2:18">
      <c r="B45" s="7"/>
      <c r="C45" s="21" t="s">
        <v>54</v>
      </c>
      <c r="D45" s="38" t="s">
        <v>21</v>
      </c>
      <c r="E45" s="40">
        <v>2.0833333333333332E-2</v>
      </c>
      <c r="F45" s="40">
        <v>2.0833333333333332E-2</v>
      </c>
      <c r="G45" s="40">
        <v>2.0833333333333332E-2</v>
      </c>
      <c r="H45" s="40">
        <v>1.0416666666666666E-2</v>
      </c>
      <c r="I45" s="40">
        <v>1.0416666666666666E-2</v>
      </c>
      <c r="J45" s="38" t="s">
        <v>21</v>
      </c>
      <c r="K45" s="40">
        <v>5.2083333333333336E-2</v>
      </c>
      <c r="L45" s="40">
        <v>5.2083333333333336E-2</v>
      </c>
      <c r="M45" s="40">
        <v>5.2083333333333336E-2</v>
      </c>
      <c r="N45" s="40">
        <v>5.2083333333333336E-2</v>
      </c>
      <c r="O45" s="40">
        <v>5.2083333333333336E-2</v>
      </c>
      <c r="P45" s="40">
        <v>3.125E-2</v>
      </c>
      <c r="Q45" s="58">
        <v>3.125E-2</v>
      </c>
      <c r="R45" s="1" t="e">
        <f>R44+#REF!</f>
        <v>#REF!</v>
      </c>
    </row>
    <row r="46" spans="2:18" ht="16.5" thickBot="1">
      <c r="B46" s="7"/>
      <c r="C46" s="78" t="s">
        <v>55</v>
      </c>
      <c r="D46" s="38" t="s">
        <v>21</v>
      </c>
      <c r="E46" s="38" t="s">
        <v>21</v>
      </c>
      <c r="F46" s="38" t="s">
        <v>21</v>
      </c>
      <c r="G46" s="38" t="s">
        <v>21</v>
      </c>
      <c r="H46" s="38" t="s">
        <v>21</v>
      </c>
      <c r="I46" s="38" t="s">
        <v>21</v>
      </c>
      <c r="J46" s="79">
        <v>1.0416666666666666E-2</v>
      </c>
      <c r="K46" s="81">
        <v>0</v>
      </c>
      <c r="L46" s="81">
        <v>0</v>
      </c>
      <c r="M46" s="81">
        <v>1.0416666666666666E-2</v>
      </c>
      <c r="N46" s="81">
        <v>0</v>
      </c>
      <c r="O46" s="38" t="s">
        <v>21</v>
      </c>
      <c r="P46" s="38" t="s">
        <v>21</v>
      </c>
      <c r="Q46" s="38" t="s">
        <v>21</v>
      </c>
      <c r="R46" s="1" t="e">
        <f>R45+#REF!</f>
        <v>#REF!</v>
      </c>
    </row>
    <row r="47" spans="2:18" ht="16.5" thickBot="1">
      <c r="B47" s="7"/>
      <c r="C47" s="14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49"/>
      <c r="R47" s="1" t="e">
        <f>R46+#REF!</f>
        <v>#REF!</v>
      </c>
    </row>
    <row r="48" spans="2:18">
      <c r="B48" s="7"/>
      <c r="C48" s="12" t="s">
        <v>56</v>
      </c>
      <c r="D48" s="25">
        <v>0.13541666666666666</v>
      </c>
      <c r="E48" s="25">
        <v>0.13541666666666666</v>
      </c>
      <c r="F48" s="25">
        <v>0.13541666666666666</v>
      </c>
      <c r="G48" s="25">
        <v>0.13541666666666666</v>
      </c>
      <c r="H48" s="25">
        <v>0.13541666666666666</v>
      </c>
      <c r="I48" s="25">
        <v>0.13541666666666666</v>
      </c>
      <c r="J48" s="25">
        <v>0.13541666666666666</v>
      </c>
      <c r="K48" s="25">
        <v>0.125</v>
      </c>
      <c r="L48" s="25">
        <v>0.125</v>
      </c>
      <c r="M48" s="25"/>
      <c r="N48" s="25"/>
      <c r="O48" s="25">
        <v>0.13541666666666666</v>
      </c>
      <c r="P48" s="25">
        <v>0.13541666666666666</v>
      </c>
      <c r="Q48" s="8">
        <v>0.13541666666666666</v>
      </c>
      <c r="R48" s="1" t="e">
        <f>R47+#REF!</f>
        <v>#REF!</v>
      </c>
    </row>
    <row r="49" spans="2:18">
      <c r="B49" s="7"/>
      <c r="C49" s="13" t="s">
        <v>57</v>
      </c>
      <c r="D49" s="26">
        <v>0.11458333333333333</v>
      </c>
      <c r="E49" s="26">
        <v>0.11458333333333333</v>
      </c>
      <c r="F49" s="26">
        <v>0.11458333333333333</v>
      </c>
      <c r="G49" s="26">
        <v>0.125</v>
      </c>
      <c r="H49" s="26">
        <v>0.11458333333333333</v>
      </c>
      <c r="I49" s="26">
        <v>0.11458333333333333</v>
      </c>
      <c r="J49" s="26">
        <v>0.11458333333333333</v>
      </c>
      <c r="K49" s="26">
        <v>0.11458333333333333</v>
      </c>
      <c r="L49" s="26">
        <v>0.11458333333333333</v>
      </c>
      <c r="M49" s="26"/>
      <c r="N49" s="26"/>
      <c r="O49" s="26">
        <v>0.11458333333333333</v>
      </c>
      <c r="P49" s="26">
        <v>0.125</v>
      </c>
      <c r="Q49" s="48">
        <v>0.125</v>
      </c>
      <c r="R49" s="1" t="e">
        <f>R48+#REF!</f>
        <v>#REF!</v>
      </c>
    </row>
    <row r="50" spans="2:18">
      <c r="B50" s="7"/>
      <c r="C50" s="13" t="s">
        <v>58</v>
      </c>
      <c r="D50" s="26">
        <v>6.25E-2</v>
      </c>
      <c r="E50" s="26">
        <v>6.25E-2</v>
      </c>
      <c r="F50" s="30" t="s">
        <v>21</v>
      </c>
      <c r="G50" s="30" t="s">
        <v>21</v>
      </c>
      <c r="H50" s="30" t="s">
        <v>21</v>
      </c>
      <c r="I50" s="30" t="s">
        <v>21</v>
      </c>
      <c r="J50" s="30" t="s">
        <v>21</v>
      </c>
      <c r="K50" s="30" t="s">
        <v>21</v>
      </c>
      <c r="L50" s="30" t="s">
        <v>21</v>
      </c>
      <c r="M50" s="30" t="s">
        <v>21</v>
      </c>
      <c r="N50" s="30" t="s">
        <v>21</v>
      </c>
      <c r="O50" s="30" t="s">
        <v>21</v>
      </c>
      <c r="P50" s="30" t="s">
        <v>21</v>
      </c>
      <c r="Q50" s="30" t="s">
        <v>21</v>
      </c>
      <c r="R50" s="1" t="e">
        <f>R49+#REF!</f>
        <v>#REF!</v>
      </c>
    </row>
    <row r="51" spans="2:18">
      <c r="B51" s="7"/>
      <c r="C51" s="21" t="s">
        <v>59</v>
      </c>
      <c r="D51" s="40">
        <v>1.0416666666666666E-2</v>
      </c>
      <c r="E51" s="40">
        <v>2.0833333333333332E-2</v>
      </c>
      <c r="F51" s="40">
        <v>2.0833333333333332E-2</v>
      </c>
      <c r="G51" s="40">
        <v>1.0416666666666666E-2</v>
      </c>
      <c r="H51" s="40">
        <v>1.0416666666666666E-2</v>
      </c>
      <c r="I51" s="40">
        <v>1.0416666666666666E-2</v>
      </c>
      <c r="J51" s="40">
        <v>4.1666666666666664E-2</v>
      </c>
      <c r="K51" s="40">
        <v>9.375E-2</v>
      </c>
      <c r="L51" s="40">
        <v>9.375E-2</v>
      </c>
      <c r="M51" s="40"/>
      <c r="N51" s="40"/>
      <c r="O51" s="40">
        <v>4.1666666666666664E-2</v>
      </c>
      <c r="P51" s="40">
        <v>3.125E-2</v>
      </c>
      <c r="Q51" s="58">
        <v>3.125E-2</v>
      </c>
      <c r="R51" s="1" t="e">
        <f>R50+#REF!</f>
        <v>#REF!</v>
      </c>
    </row>
    <row r="52" spans="2:18">
      <c r="B52" s="7"/>
      <c r="C52" s="83" t="s">
        <v>60</v>
      </c>
      <c r="D52" s="38" t="s">
        <v>21</v>
      </c>
      <c r="E52" s="38" t="s">
        <v>21</v>
      </c>
      <c r="F52" s="38" t="s">
        <v>21</v>
      </c>
      <c r="G52" s="38" t="s">
        <v>21</v>
      </c>
      <c r="H52" s="38" t="s">
        <v>21</v>
      </c>
      <c r="I52" s="38" t="s">
        <v>21</v>
      </c>
      <c r="J52" s="81">
        <v>1.0416666666666666E-2</v>
      </c>
      <c r="K52" s="81">
        <v>0</v>
      </c>
      <c r="L52" s="81">
        <v>0</v>
      </c>
      <c r="M52" s="81">
        <v>1.0416666666666666E-2</v>
      </c>
      <c r="N52" s="81">
        <v>0</v>
      </c>
      <c r="O52" s="38" t="s">
        <v>21</v>
      </c>
      <c r="P52" s="38" t="s">
        <v>21</v>
      </c>
      <c r="Q52" s="38" t="s">
        <v>21</v>
      </c>
      <c r="R52" s="1" t="e">
        <f>R51+#REF!</f>
        <v>#REF!</v>
      </c>
    </row>
    <row r="53" spans="2:18" ht="16.5" thickBot="1">
      <c r="B53" s="7"/>
      <c r="C53" s="14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49"/>
      <c r="R53" s="1" t="e">
        <f>R52+#REF!</f>
        <v>#REF!</v>
      </c>
    </row>
    <row r="54" spans="2:18">
      <c r="B54" s="7"/>
      <c r="C54" s="12" t="s">
        <v>61</v>
      </c>
      <c r="D54" s="25">
        <v>0.13541666666666666</v>
      </c>
      <c r="E54" s="25">
        <v>0.13541666666666666</v>
      </c>
      <c r="F54" s="25">
        <v>0.13541666666666666</v>
      </c>
      <c r="G54" s="25">
        <v>0.13541666666666666</v>
      </c>
      <c r="H54" s="25">
        <v>0.13541666666666666</v>
      </c>
      <c r="I54" s="25">
        <v>0.13541666666666666</v>
      </c>
      <c r="J54" s="25">
        <v>0.13541666666666666</v>
      </c>
      <c r="K54" s="25">
        <v>0.125</v>
      </c>
      <c r="L54" s="25">
        <v>0.125</v>
      </c>
      <c r="M54" s="25"/>
      <c r="N54" s="25"/>
      <c r="O54" s="25">
        <v>0.13541666666666666</v>
      </c>
      <c r="P54" s="25">
        <v>0.13541666666666666</v>
      </c>
      <c r="Q54" s="8">
        <v>0.13541666666666666</v>
      </c>
      <c r="R54" s="1" t="e">
        <f>R53+#REF!</f>
        <v>#REF!</v>
      </c>
    </row>
    <row r="55" spans="2:18">
      <c r="B55" s="7"/>
      <c r="C55" s="13" t="s">
        <v>62</v>
      </c>
      <c r="D55" s="26">
        <v>0.11458333333333333</v>
      </c>
      <c r="E55" s="26">
        <v>0.11458333333333333</v>
      </c>
      <c r="F55" s="26">
        <v>0.11458333333333333</v>
      </c>
      <c r="G55" s="26">
        <v>0.125</v>
      </c>
      <c r="H55" s="26">
        <v>0.11458333333333333</v>
      </c>
      <c r="I55" s="26">
        <v>0.11458333333333333</v>
      </c>
      <c r="J55" s="26">
        <v>0.11458333333333333</v>
      </c>
      <c r="K55" s="26">
        <v>0.11458333333333333</v>
      </c>
      <c r="L55" s="26">
        <v>0.11458333333333333</v>
      </c>
      <c r="M55" s="26"/>
      <c r="N55" s="26"/>
      <c r="O55" s="26">
        <v>0.11458333333333333</v>
      </c>
      <c r="P55" s="26">
        <v>0.125</v>
      </c>
      <c r="Q55" s="48">
        <v>0.125</v>
      </c>
      <c r="R55" s="1" t="e">
        <f>R54+#REF!</f>
        <v>#REF!</v>
      </c>
    </row>
    <row r="56" spans="2:18">
      <c r="B56" s="7"/>
      <c r="C56" s="13" t="s">
        <v>63</v>
      </c>
      <c r="D56" s="26">
        <v>7.2916666666666671E-2</v>
      </c>
      <c r="E56" s="26">
        <v>7.2916666666666671E-2</v>
      </c>
      <c r="F56" s="30" t="s">
        <v>21</v>
      </c>
      <c r="G56" s="30" t="s">
        <v>21</v>
      </c>
      <c r="H56" s="30" t="s">
        <v>21</v>
      </c>
      <c r="I56" s="30" t="s">
        <v>21</v>
      </c>
      <c r="J56" s="30" t="s">
        <v>21</v>
      </c>
      <c r="K56" s="30" t="s">
        <v>21</v>
      </c>
      <c r="L56" s="30" t="s">
        <v>21</v>
      </c>
      <c r="M56" s="30" t="s">
        <v>21</v>
      </c>
      <c r="N56" s="30" t="s">
        <v>21</v>
      </c>
      <c r="O56" s="30" t="s">
        <v>21</v>
      </c>
      <c r="P56" s="30" t="s">
        <v>21</v>
      </c>
      <c r="Q56" s="30" t="s">
        <v>21</v>
      </c>
      <c r="R56" s="1" t="e">
        <f>R55+#REF!</f>
        <v>#REF!</v>
      </c>
    </row>
    <row r="57" spans="2:18">
      <c r="B57" s="7"/>
      <c r="C57" s="21" t="s">
        <v>65</v>
      </c>
      <c r="D57" s="40">
        <v>1.0416666666666666E-2</v>
      </c>
      <c r="E57" s="40">
        <v>3.125E-2</v>
      </c>
      <c r="F57" s="40">
        <v>3.125E-2</v>
      </c>
      <c r="G57" s="40">
        <v>1.0416666666666666E-2</v>
      </c>
      <c r="H57" s="40">
        <v>1.0416666666666666E-2</v>
      </c>
      <c r="I57" s="40">
        <v>1.0416666666666666E-2</v>
      </c>
      <c r="J57" s="40">
        <v>4.1666666666666664E-2</v>
      </c>
      <c r="K57" s="40">
        <v>0.10416666666666667</v>
      </c>
      <c r="L57" s="40">
        <v>0.10416666666666667</v>
      </c>
      <c r="M57" s="40"/>
      <c r="N57" s="40"/>
      <c r="O57" s="40">
        <v>4.1666666666666664E-2</v>
      </c>
      <c r="P57" s="40">
        <v>3.125E-2</v>
      </c>
      <c r="Q57" s="58">
        <v>3.125E-2</v>
      </c>
      <c r="R57" s="1" t="e">
        <f>R56+#REF!</f>
        <v>#REF!</v>
      </c>
    </row>
    <row r="58" spans="2:18">
      <c r="B58" s="7"/>
      <c r="C58" s="83" t="s">
        <v>66</v>
      </c>
      <c r="D58" s="38" t="s">
        <v>21</v>
      </c>
      <c r="E58" s="38" t="s">
        <v>21</v>
      </c>
      <c r="F58" s="38" t="s">
        <v>21</v>
      </c>
      <c r="G58" s="38" t="s">
        <v>21</v>
      </c>
      <c r="H58" s="38" t="s">
        <v>21</v>
      </c>
      <c r="I58" s="38" t="s">
        <v>21</v>
      </c>
      <c r="J58" s="81">
        <v>1.0416666666666666E-2</v>
      </c>
      <c r="K58" s="81">
        <v>0</v>
      </c>
      <c r="L58" s="81">
        <v>0</v>
      </c>
      <c r="M58" s="81">
        <v>1.0416666666666666E-2</v>
      </c>
      <c r="N58" s="81">
        <v>0</v>
      </c>
      <c r="O58" s="38" t="s">
        <v>21</v>
      </c>
      <c r="P58" s="38" t="s">
        <v>21</v>
      </c>
      <c r="Q58" s="38" t="s">
        <v>21</v>
      </c>
      <c r="R58" s="1" t="e">
        <f>R57+#REF!</f>
        <v>#REF!</v>
      </c>
    </row>
    <row r="59" spans="2:18" ht="16.5" thickBot="1">
      <c r="B59" s="7"/>
      <c r="C59" s="22"/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39"/>
      <c r="P59" s="39"/>
      <c r="Q59" s="49"/>
      <c r="R59" s="1" t="e">
        <f>R58+#REF!</f>
        <v>#REF!</v>
      </c>
    </row>
    <row r="60" spans="2:18">
      <c r="B60" s="7"/>
      <c r="C60" s="12" t="s">
        <v>67</v>
      </c>
      <c r="D60" s="41">
        <v>0.14583333333333334</v>
      </c>
      <c r="E60" s="41">
        <v>0.14583333333333334</v>
      </c>
      <c r="F60" s="41">
        <v>0.14583333333333334</v>
      </c>
      <c r="G60" s="41">
        <v>0.14583333333333334</v>
      </c>
      <c r="H60" s="41">
        <v>0.14583333333333334</v>
      </c>
      <c r="I60" s="41">
        <v>0.14583333333333334</v>
      </c>
      <c r="J60" s="25">
        <v>0.14583333333333334</v>
      </c>
      <c r="K60" s="25">
        <v>0.13541666666666666</v>
      </c>
      <c r="L60" s="25">
        <v>0.13541666666666666</v>
      </c>
      <c r="M60" s="25"/>
      <c r="N60" s="25"/>
      <c r="O60" s="25">
        <v>0.14583333333333334</v>
      </c>
      <c r="P60" s="25">
        <v>0.14583333333333334</v>
      </c>
      <c r="Q60" s="8">
        <v>0.14583333333333334</v>
      </c>
      <c r="R60" s="1" t="e">
        <f>R59+#REF!</f>
        <v>#REF!</v>
      </c>
    </row>
    <row r="61" spans="2:18">
      <c r="B61" s="7"/>
      <c r="C61" s="13" t="s">
        <v>68</v>
      </c>
      <c r="D61" s="26">
        <v>0.125</v>
      </c>
      <c r="E61" s="26">
        <v>0.125</v>
      </c>
      <c r="F61" s="26">
        <v>0.125</v>
      </c>
      <c r="G61" s="26">
        <v>0.13541666666666666</v>
      </c>
      <c r="H61" s="26">
        <v>0.125</v>
      </c>
      <c r="I61" s="26">
        <v>0.125</v>
      </c>
      <c r="J61" s="26">
        <v>0.125</v>
      </c>
      <c r="K61" s="26">
        <v>0.125</v>
      </c>
      <c r="L61" s="26">
        <v>0.125</v>
      </c>
      <c r="M61" s="26"/>
      <c r="N61" s="26"/>
      <c r="O61" s="26">
        <v>0.125</v>
      </c>
      <c r="P61" s="26">
        <v>0.13541666666666666</v>
      </c>
      <c r="Q61" s="48">
        <v>0.13541666666666666</v>
      </c>
      <c r="R61" s="1" t="e">
        <f>R60+#REF!</f>
        <v>#REF!</v>
      </c>
    </row>
    <row r="62" spans="2:18">
      <c r="B62" s="7"/>
      <c r="C62" s="21" t="s">
        <v>69</v>
      </c>
      <c r="D62" s="40">
        <v>1.0416666666666666E-2</v>
      </c>
      <c r="E62" s="40">
        <v>2.0833333333333332E-2</v>
      </c>
      <c r="F62" s="40">
        <v>2.0833333333333332E-2</v>
      </c>
      <c r="G62" s="40">
        <v>1.0416666666666666E-2</v>
      </c>
      <c r="H62" s="40">
        <v>1.0416666666666666E-2</v>
      </c>
      <c r="I62" s="40">
        <v>1.0416666666666666E-2</v>
      </c>
      <c r="J62" s="40">
        <v>5.2083333333333336E-2</v>
      </c>
      <c r="K62" s="40">
        <v>9.375E-2</v>
      </c>
      <c r="L62" s="38" t="s">
        <v>70</v>
      </c>
      <c r="M62" s="38"/>
      <c r="N62" s="38"/>
      <c r="O62" s="40">
        <v>5.2083333333333336E-2</v>
      </c>
      <c r="P62" s="40">
        <v>4.1666666666666664E-2</v>
      </c>
      <c r="Q62" s="58">
        <v>3.125E-2</v>
      </c>
      <c r="R62" s="1" t="e">
        <f>R61+#REF!</f>
        <v>#REF!</v>
      </c>
    </row>
    <row r="63" spans="2:18">
      <c r="B63" s="7"/>
      <c r="C63" s="83" t="s">
        <v>71</v>
      </c>
      <c r="D63" s="38" t="s">
        <v>21</v>
      </c>
      <c r="E63" s="38" t="s">
        <v>21</v>
      </c>
      <c r="F63" s="38" t="s">
        <v>21</v>
      </c>
      <c r="G63" s="38" t="s">
        <v>21</v>
      </c>
      <c r="H63" s="38" t="s">
        <v>21</v>
      </c>
      <c r="I63" s="38" t="s">
        <v>21</v>
      </c>
      <c r="J63" s="81">
        <v>2.0833333333333332E-2</v>
      </c>
      <c r="K63" s="81">
        <v>1.0416666666666666E-2</v>
      </c>
      <c r="L63" s="81">
        <v>0</v>
      </c>
      <c r="M63" s="79">
        <v>2.0833333333333332E-2</v>
      </c>
      <c r="N63" s="81">
        <v>0</v>
      </c>
      <c r="O63" s="38" t="s">
        <v>21</v>
      </c>
      <c r="P63" s="38" t="s">
        <v>21</v>
      </c>
      <c r="Q63" s="38" t="s">
        <v>21</v>
      </c>
      <c r="R63" s="1" t="e">
        <f>R62+#REF!</f>
        <v>#REF!</v>
      </c>
    </row>
    <row r="64" spans="2:18" ht="16.5" thickBot="1">
      <c r="B64" s="7"/>
      <c r="C64" s="14"/>
      <c r="D64" s="39"/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49"/>
      <c r="R64" s="1" t="e">
        <f>R63+#REF!</f>
        <v>#REF!</v>
      </c>
    </row>
    <row r="65" spans="2:18">
      <c r="B65" s="7"/>
      <c r="C65" s="12" t="s">
        <v>72</v>
      </c>
      <c r="D65" s="41">
        <v>0.15625</v>
      </c>
      <c r="E65" s="41">
        <v>0.15625</v>
      </c>
      <c r="F65" s="41">
        <v>0.15625</v>
      </c>
      <c r="G65" s="41">
        <v>0.15625</v>
      </c>
      <c r="H65" s="41">
        <v>0.15625</v>
      </c>
      <c r="I65" s="41">
        <v>0.15625</v>
      </c>
      <c r="J65" s="25">
        <v>0.15625</v>
      </c>
      <c r="K65" s="25">
        <v>0.14583333333333334</v>
      </c>
      <c r="L65" s="25">
        <v>0.14583333333333334</v>
      </c>
      <c r="M65" s="25"/>
      <c r="N65" s="25"/>
      <c r="O65" s="25">
        <v>0.15625</v>
      </c>
      <c r="P65" s="25">
        <v>0.15625</v>
      </c>
      <c r="Q65" s="8">
        <v>0.15625</v>
      </c>
      <c r="R65" s="1" t="e">
        <f>R64+#REF!</f>
        <v>#REF!</v>
      </c>
    </row>
    <row r="66" spans="2:18">
      <c r="B66" s="7"/>
      <c r="C66" s="13" t="s">
        <v>73</v>
      </c>
      <c r="D66" s="26">
        <v>0.13541666666666666</v>
      </c>
      <c r="E66" s="26">
        <v>0.13541666666666666</v>
      </c>
      <c r="F66" s="26">
        <v>0.13541666666666666</v>
      </c>
      <c r="G66" s="26">
        <v>0.14583333333333334</v>
      </c>
      <c r="H66" s="26">
        <v>0.13541666666666666</v>
      </c>
      <c r="I66" s="26">
        <v>0.13541666666666666</v>
      </c>
      <c r="J66" s="26">
        <v>0.13541666666666666</v>
      </c>
      <c r="K66" s="26">
        <v>0.13541666666666666</v>
      </c>
      <c r="L66" s="26">
        <v>0.13541666666666666</v>
      </c>
      <c r="M66" s="26"/>
      <c r="N66" s="26"/>
      <c r="O66" s="26">
        <v>0.13541666666666666</v>
      </c>
      <c r="P66" s="26">
        <v>0.14583333333333334</v>
      </c>
      <c r="Q66" s="48">
        <v>0.14583333333333334</v>
      </c>
      <c r="R66" s="1" t="e">
        <f>R65+#REF!</f>
        <v>#REF!</v>
      </c>
    </row>
    <row r="67" spans="2:18">
      <c r="B67" s="7"/>
      <c r="C67" s="21" t="s">
        <v>74</v>
      </c>
      <c r="D67" s="40">
        <v>1.0416666666666666E-2</v>
      </c>
      <c r="E67" s="40">
        <v>3.125E-2</v>
      </c>
      <c r="F67" s="40">
        <v>3.125E-2</v>
      </c>
      <c r="G67" s="40">
        <v>1.0416666666666666E-2</v>
      </c>
      <c r="H67" s="40">
        <v>1.0416666666666666E-2</v>
      </c>
      <c r="I67" s="40">
        <v>1.0416666666666666E-2</v>
      </c>
      <c r="J67" s="40">
        <v>5.2083333333333336E-2</v>
      </c>
      <c r="K67" s="40">
        <v>0.10416666666666667</v>
      </c>
      <c r="L67" s="38" t="s">
        <v>75</v>
      </c>
      <c r="M67" s="38"/>
      <c r="N67" s="38"/>
      <c r="O67" s="40">
        <v>5.2083333333333336E-2</v>
      </c>
      <c r="P67" s="40">
        <v>4.1666666666666664E-2</v>
      </c>
      <c r="Q67" s="58">
        <v>3.125E-2</v>
      </c>
      <c r="R67" s="1" t="e">
        <f>R66+#REF!</f>
        <v>#REF!</v>
      </c>
    </row>
    <row r="68" spans="2:18">
      <c r="B68" s="7"/>
      <c r="C68" s="83" t="s">
        <v>76</v>
      </c>
      <c r="D68" s="38" t="s">
        <v>21</v>
      </c>
      <c r="E68" s="38" t="s">
        <v>21</v>
      </c>
      <c r="F68" s="38" t="s">
        <v>21</v>
      </c>
      <c r="G68" s="38" t="s">
        <v>21</v>
      </c>
      <c r="H68" s="38" t="s">
        <v>21</v>
      </c>
      <c r="I68" s="38" t="s">
        <v>21</v>
      </c>
      <c r="J68" s="81">
        <v>2.0833333333333332E-2</v>
      </c>
      <c r="K68" s="81">
        <v>1.0416666666666666E-2</v>
      </c>
      <c r="L68" s="81">
        <v>0</v>
      </c>
      <c r="M68" s="79">
        <v>2.0833333333333332E-2</v>
      </c>
      <c r="N68" s="81">
        <v>0</v>
      </c>
      <c r="O68" s="38" t="s">
        <v>21</v>
      </c>
      <c r="P68" s="38" t="s">
        <v>21</v>
      </c>
      <c r="Q68" s="38" t="s">
        <v>21</v>
      </c>
      <c r="R68" s="1" t="e">
        <f>R67+#REF!</f>
        <v>#REF!</v>
      </c>
    </row>
    <row r="69" spans="2:18" ht="16.5" thickBot="1">
      <c r="B69" s="7"/>
      <c r="C69" s="14"/>
      <c r="D69" s="39"/>
      <c r="E69" s="39"/>
      <c r="F69" s="39"/>
      <c r="G69" s="39"/>
      <c r="H69" s="39"/>
      <c r="I69" s="39"/>
      <c r="J69" s="39"/>
      <c r="K69" s="39"/>
      <c r="L69" s="39"/>
      <c r="M69" s="39"/>
      <c r="N69" s="39"/>
      <c r="O69" s="39"/>
      <c r="P69" s="39"/>
      <c r="Q69" s="49"/>
      <c r="R69" s="1" t="e">
        <f>R68+#REF!</f>
        <v>#REF!</v>
      </c>
    </row>
    <row r="70" spans="2:18">
      <c r="B70" s="7"/>
      <c r="C70" s="12" t="s">
        <v>77</v>
      </c>
      <c r="D70" s="41">
        <v>0.14583333333333334</v>
      </c>
      <c r="E70" s="41">
        <v>0.14583333333333334</v>
      </c>
      <c r="F70" s="41">
        <v>0.14583333333333334</v>
      </c>
      <c r="G70" s="41">
        <v>0.14583333333333334</v>
      </c>
      <c r="H70" s="41">
        <v>0.14583333333333334</v>
      </c>
      <c r="I70" s="41">
        <v>0.14583333333333334</v>
      </c>
      <c r="J70" s="25">
        <v>0.13541666666666666</v>
      </c>
      <c r="K70" s="25">
        <v>0.13541666666666666</v>
      </c>
      <c r="L70" s="25">
        <v>0.13541666666666666</v>
      </c>
      <c r="M70" s="25">
        <v>0.13541666666666666</v>
      </c>
      <c r="N70" s="25">
        <v>0.13541666666666666</v>
      </c>
      <c r="O70" s="25">
        <v>0.125</v>
      </c>
      <c r="P70" s="25">
        <v>0.13541666666666666</v>
      </c>
      <c r="Q70" s="8">
        <v>0.13541666666666666</v>
      </c>
      <c r="R70" s="1" t="e">
        <f>R69+#REF!</f>
        <v>#REF!</v>
      </c>
    </row>
    <row r="71" spans="2:18">
      <c r="B71" s="7"/>
      <c r="C71" s="13" t="s">
        <v>78</v>
      </c>
      <c r="D71" s="26">
        <v>0.125</v>
      </c>
      <c r="E71" s="26">
        <v>0.125</v>
      </c>
      <c r="F71" s="26">
        <v>0.125</v>
      </c>
      <c r="G71" s="26">
        <v>0.13541666666666666</v>
      </c>
      <c r="H71" s="26">
        <v>0.125</v>
      </c>
      <c r="I71" s="26">
        <v>0.125</v>
      </c>
      <c r="J71" s="26">
        <v>0.125</v>
      </c>
      <c r="K71" s="26">
        <v>0.125</v>
      </c>
      <c r="L71" s="26">
        <v>0.125</v>
      </c>
      <c r="M71" s="26">
        <v>0.125</v>
      </c>
      <c r="N71" s="26">
        <v>0.125</v>
      </c>
      <c r="O71" s="26">
        <v>0.11458333333333333</v>
      </c>
      <c r="P71" s="26">
        <v>0.125</v>
      </c>
      <c r="Q71" s="48">
        <v>0.13541666666666666</v>
      </c>
      <c r="R71" s="1" t="e">
        <f>R70+#REF!</f>
        <v>#REF!</v>
      </c>
    </row>
    <row r="72" spans="2:18">
      <c r="B72" s="10"/>
      <c r="C72" s="19" t="s">
        <v>79</v>
      </c>
      <c r="D72" s="34">
        <v>2.0833333333333332E-2</v>
      </c>
      <c r="E72" s="34">
        <v>2.0833333333333332E-2</v>
      </c>
      <c r="F72" s="34">
        <v>2.0833333333333332E-2</v>
      </c>
      <c r="G72" s="34">
        <v>3.125E-2</v>
      </c>
      <c r="H72" s="34">
        <v>1.0416666666666666E-2</v>
      </c>
      <c r="I72" s="34">
        <v>1.0416666666666666E-2</v>
      </c>
      <c r="J72" s="34">
        <v>5.2083333333333336E-2</v>
      </c>
      <c r="K72" s="34">
        <v>5.2083333333333336E-2</v>
      </c>
      <c r="L72" s="34">
        <v>5.2083333333333336E-2</v>
      </c>
      <c r="M72" s="34">
        <v>5.2083333333333336E-2</v>
      </c>
      <c r="N72" s="34">
        <v>5.2083333333333336E-2</v>
      </c>
      <c r="O72" s="34">
        <v>0.11458333333333333</v>
      </c>
      <c r="P72" s="34">
        <v>4.1666666666666664E-2</v>
      </c>
      <c r="Q72" s="59">
        <v>3.125E-2</v>
      </c>
      <c r="R72" s="1" t="e">
        <f>R71+#REF!</f>
        <v>#REF!</v>
      </c>
    </row>
    <row r="73" spans="2:18" ht="16.5" thickBot="1">
      <c r="B73" s="10"/>
      <c r="C73" s="17"/>
      <c r="D73" s="42"/>
      <c r="E73" s="42"/>
      <c r="F73" s="42"/>
      <c r="G73" s="47"/>
      <c r="H73" s="47"/>
      <c r="I73" s="42"/>
      <c r="J73" s="42"/>
      <c r="K73" s="42"/>
      <c r="L73" s="42"/>
      <c r="M73" s="42"/>
      <c r="N73" s="42"/>
      <c r="O73" s="47"/>
      <c r="P73" s="47"/>
      <c r="Q73" s="60"/>
      <c r="R73" s="1" t="e">
        <f>R72+#REF!</f>
        <v>#REF!</v>
      </c>
    </row>
    <row r="74" spans="2:18">
      <c r="B74" s="10"/>
      <c r="C74" s="12" t="s">
        <v>80</v>
      </c>
      <c r="D74" s="62">
        <v>8.3333333333333329E-2</v>
      </c>
      <c r="E74" s="62">
        <v>8.3333333333333329E-2</v>
      </c>
      <c r="F74" s="62">
        <v>8.3333333333333329E-2</v>
      </c>
      <c r="G74" s="62">
        <v>8.3333333333333329E-2</v>
      </c>
      <c r="H74" s="62" t="s">
        <v>21</v>
      </c>
      <c r="I74" s="62">
        <v>8.3333333333333329E-2</v>
      </c>
      <c r="J74" s="62">
        <v>9.375E-2</v>
      </c>
      <c r="K74" s="62">
        <v>0.10416666666666667</v>
      </c>
      <c r="L74" s="62">
        <v>0.10416666666666667</v>
      </c>
      <c r="M74" s="62">
        <v>0.10416666666666667</v>
      </c>
      <c r="N74" s="62">
        <v>0.10416666666666667</v>
      </c>
      <c r="O74" s="62">
        <v>0.10416666666666667</v>
      </c>
      <c r="P74" s="62" t="s">
        <v>21</v>
      </c>
      <c r="Q74" s="63">
        <v>8.3333333333333329E-2</v>
      </c>
      <c r="R74" s="1" t="e">
        <f>R73+#REF!</f>
        <v>#REF!</v>
      </c>
    </row>
    <row r="75" spans="2:18">
      <c r="B75" s="10"/>
      <c r="C75" s="13" t="s">
        <v>81</v>
      </c>
      <c r="D75" s="32">
        <v>6.25E-2</v>
      </c>
      <c r="E75" s="32">
        <v>6.25E-2</v>
      </c>
      <c r="F75" s="32">
        <v>6.25E-2</v>
      </c>
      <c r="G75" s="32">
        <v>7.2916666666666671E-2</v>
      </c>
      <c r="H75" s="32" t="s">
        <v>21</v>
      </c>
      <c r="I75" s="32">
        <v>6.25E-2</v>
      </c>
      <c r="J75" s="32">
        <v>7.2916666666666671E-2</v>
      </c>
      <c r="K75" s="32">
        <v>8.3333333333333329E-2</v>
      </c>
      <c r="L75" s="32">
        <v>8.3333333333333329E-2</v>
      </c>
      <c r="M75" s="32">
        <v>8.3333333333333329E-2</v>
      </c>
      <c r="N75" s="32">
        <v>8.3333333333333329E-2</v>
      </c>
      <c r="O75" s="32">
        <v>8.3333333333333329E-2</v>
      </c>
      <c r="P75" s="32" t="s">
        <v>21</v>
      </c>
      <c r="Q75" s="52">
        <v>7.2916666666666671E-2</v>
      </c>
      <c r="R75" s="1" t="e">
        <f>R74+#REF!</f>
        <v>#REF!</v>
      </c>
    </row>
    <row r="76" spans="2:18">
      <c r="B76" s="10"/>
      <c r="C76" s="19" t="s">
        <v>82</v>
      </c>
      <c r="D76" s="34">
        <v>2.0833333333333332E-2</v>
      </c>
      <c r="E76" s="34">
        <v>2.0833333333333332E-2</v>
      </c>
      <c r="F76" s="34">
        <v>2.0833333333333332E-2</v>
      </c>
      <c r="G76" s="34">
        <v>2.0833333333333332E-2</v>
      </c>
      <c r="H76" s="34" t="s">
        <v>21</v>
      </c>
      <c r="I76" s="34">
        <v>1.0416666666666666E-2</v>
      </c>
      <c r="J76" s="34">
        <v>4.1666666666666664E-2</v>
      </c>
      <c r="K76" s="34">
        <v>3.125E-2</v>
      </c>
      <c r="L76" s="34">
        <v>3.125E-2</v>
      </c>
      <c r="M76" s="34">
        <v>3.125E-2</v>
      </c>
      <c r="N76" s="34">
        <v>3.125E-2</v>
      </c>
      <c r="O76" s="34">
        <v>3.125E-2</v>
      </c>
      <c r="P76" s="34" t="s">
        <v>51</v>
      </c>
      <c r="Q76" s="59">
        <v>3.125E-2</v>
      </c>
      <c r="R76" s="1" t="e">
        <f>R75+#REF!</f>
        <v>#REF!</v>
      </c>
    </row>
    <row r="77" spans="2:18" ht="16.5" thickBot="1">
      <c r="B77" s="10"/>
      <c r="C77" s="17"/>
      <c r="D77" s="42"/>
      <c r="E77" s="42"/>
      <c r="F77" s="42"/>
      <c r="G77" s="47"/>
      <c r="H77" s="47"/>
      <c r="I77" s="42"/>
      <c r="J77" s="42"/>
      <c r="K77" s="42"/>
      <c r="L77" s="42"/>
      <c r="M77" s="42"/>
      <c r="N77" s="42"/>
      <c r="O77" s="47"/>
      <c r="P77" s="47"/>
      <c r="Q77" s="60"/>
      <c r="R77" s="1" t="e">
        <f>R76+#REF!</f>
        <v>#REF!</v>
      </c>
    </row>
    <row r="78" spans="2:18">
      <c r="B78" s="10"/>
      <c r="C78" s="23" t="s">
        <v>83</v>
      </c>
      <c r="D78" s="62">
        <v>8.3333333333333329E-2</v>
      </c>
      <c r="E78" s="62">
        <v>8.3333333333333329E-2</v>
      </c>
      <c r="F78" s="62">
        <v>8.3333333333333329E-2</v>
      </c>
      <c r="G78" s="62">
        <v>8.3333333333333329E-2</v>
      </c>
      <c r="H78" s="62">
        <v>8.3333333333333329E-2</v>
      </c>
      <c r="I78" s="33" t="s">
        <v>21</v>
      </c>
      <c r="J78" s="62">
        <v>9.375E-2</v>
      </c>
      <c r="K78" s="62">
        <v>0.10416666666666667</v>
      </c>
      <c r="L78" s="62">
        <v>0.10416666666666667</v>
      </c>
      <c r="M78" s="62">
        <v>0.10416666666666667</v>
      </c>
      <c r="N78" s="62">
        <v>0.10416666666666667</v>
      </c>
      <c r="O78" s="62">
        <v>0.10416666666666667</v>
      </c>
      <c r="P78" s="63">
        <v>8.3333333333333329E-2</v>
      </c>
      <c r="Q78" s="63" t="s">
        <v>21</v>
      </c>
      <c r="R78" s="1" t="e">
        <f>R77+#REF!</f>
        <v>#REF!</v>
      </c>
    </row>
    <row r="79" spans="2:18">
      <c r="B79" s="10"/>
      <c r="C79" s="13" t="s">
        <v>84</v>
      </c>
      <c r="D79" s="32">
        <v>6.25E-2</v>
      </c>
      <c r="E79" s="32">
        <v>6.25E-2</v>
      </c>
      <c r="F79" s="32">
        <v>6.25E-2</v>
      </c>
      <c r="G79" s="32">
        <v>7.2916666666666671E-2</v>
      </c>
      <c r="H79" s="32">
        <v>7.2916666666666671E-2</v>
      </c>
      <c r="I79" s="43" t="s">
        <v>21</v>
      </c>
      <c r="J79" s="32">
        <v>7.2916666666666671E-2</v>
      </c>
      <c r="K79" s="32">
        <v>8.3333333333333329E-2</v>
      </c>
      <c r="L79" s="32">
        <v>8.3333333333333329E-2</v>
      </c>
      <c r="M79" s="32">
        <v>8.3333333333333329E-2</v>
      </c>
      <c r="N79" s="32">
        <v>8.3333333333333329E-2</v>
      </c>
      <c r="O79" s="32">
        <v>8.3333333333333329E-2</v>
      </c>
      <c r="P79" s="52">
        <v>7.2916666666666671E-2</v>
      </c>
      <c r="Q79" s="52" t="s">
        <v>21</v>
      </c>
      <c r="R79" s="1" t="e">
        <f>R78+#REF!</f>
        <v>#REF!</v>
      </c>
    </row>
    <row r="80" spans="2:18">
      <c r="B80" s="10"/>
      <c r="C80" s="19" t="s">
        <v>85</v>
      </c>
      <c r="D80" s="34">
        <v>2.0833333333333332E-2</v>
      </c>
      <c r="E80" s="34">
        <v>2.0833333333333332E-2</v>
      </c>
      <c r="F80" s="34">
        <v>2.0833333333333332E-2</v>
      </c>
      <c r="G80" s="34">
        <v>2.0833333333333332E-2</v>
      </c>
      <c r="H80" s="34">
        <v>2.0833333333333332E-2</v>
      </c>
      <c r="I80" s="43" t="s">
        <v>21</v>
      </c>
      <c r="J80" s="34">
        <v>4.1666666666666664E-2</v>
      </c>
      <c r="K80" s="34">
        <v>3.125E-2</v>
      </c>
      <c r="L80" s="34">
        <v>3.125E-2</v>
      </c>
      <c r="M80" s="34">
        <v>3.125E-2</v>
      </c>
      <c r="N80" s="34">
        <v>3.125E-2</v>
      </c>
      <c r="O80" s="34">
        <v>3.125E-2</v>
      </c>
      <c r="P80" s="59">
        <v>4.1666666666666664E-2</v>
      </c>
      <c r="Q80" s="59" t="s">
        <v>21</v>
      </c>
      <c r="R80" s="1" t="e">
        <f>R79+#REF!</f>
        <v>#REF!</v>
      </c>
    </row>
    <row r="81" spans="2:18" ht="16.5" thickBot="1">
      <c r="B81" s="7"/>
      <c r="C81" s="1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61"/>
      <c r="R81" s="1" t="e">
        <f>R80+#REF!</f>
        <v>#REF!</v>
      </c>
    </row>
    <row r="82" spans="2:18">
      <c r="R82" s="1">
        <v>0.99930555555555556</v>
      </c>
    </row>
    <row r="83" spans="2:18">
      <c r="C83" t="s">
        <v>86</v>
      </c>
      <c r="R83" s="1"/>
    </row>
    <row r="84" spans="2:18">
      <c r="C84" t="s">
        <v>87</v>
      </c>
      <c r="R84" s="1"/>
    </row>
    <row r="85" spans="2:18">
      <c r="R85" s="1"/>
    </row>
    <row r="86" spans="2:18">
      <c r="R86" s="1"/>
    </row>
    <row r="87" spans="2:18">
      <c r="R87" s="1"/>
    </row>
    <row r="88" spans="2:18">
      <c r="R88" s="1"/>
    </row>
    <row r="89" spans="2:18">
      <c r="R89" s="1"/>
    </row>
    <row r="90" spans="2:18">
      <c r="R90" s="1"/>
    </row>
    <row r="91" spans="2:18">
      <c r="R91" s="1"/>
    </row>
    <row r="92" spans="2:18">
      <c r="R92" s="1"/>
    </row>
    <row r="93" spans="2:18">
      <c r="R93" s="1"/>
    </row>
    <row r="94" spans="2:18">
      <c r="R94" s="1"/>
    </row>
    <row r="95" spans="2:18">
      <c r="R95" s="1"/>
    </row>
    <row r="96" spans="2:18">
      <c r="R96" s="1"/>
    </row>
    <row r="97" spans="18:18">
      <c r="R97" s="1"/>
    </row>
    <row r="98" spans="18:18">
      <c r="R98" s="1"/>
    </row>
  </sheetData>
  <sheetProtection algorithmName="SHA-512" hashValue="jI6g9VFX2wJSJpQxOjzm2p0FFDtd6P4X/dvrRRK0+EahbAfd56AWQ67JYYzoxMFwARz0Zu/NoCG8upForFOh1Q==" saltValue="d8N+DBgt3rE8VOaWzHrPgw==" spinCount="100000" sheet="1" objects="1" scenarios="1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90d73da-f612-4e36-a767-a7486a2beb39" xsi:nil="true"/>
    <PublishingExpirationDate xmlns="http://schemas.microsoft.com/sharepoint/v3" xsi:nil="true"/>
    <PublishingStartDate xmlns="http://schemas.microsoft.com/sharepoint/v3" xsi:nil="true"/>
    <lcf76f155ced4ddcb4097134ff3c332f xmlns="4884e7e1-360f-4db5-a991-23cac8256c94">
      <Terms xmlns="http://schemas.microsoft.com/office/infopath/2007/PartnerControls"/>
    </lcf76f155ced4ddcb4097134ff3c332f>
    <PINID xmlns="4884e7e1-360f-4db5-a991-23cac8256c94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F7FC30C7E2BE84E8F5F0DB4B1AF57C7" ma:contentTypeVersion="20" ma:contentTypeDescription="Create a new document." ma:contentTypeScope="" ma:versionID="122e354f165b9d8a6ad8e11c56fcba09">
  <xsd:schema xmlns:xsd="http://www.w3.org/2001/XMLSchema" xmlns:xs="http://www.w3.org/2001/XMLSchema" xmlns:p="http://schemas.microsoft.com/office/2006/metadata/properties" xmlns:ns1="http://schemas.microsoft.com/sharepoint/v3" xmlns:ns2="890d73da-f612-4e36-a767-a7486a2beb39" xmlns:ns3="4884e7e1-360f-4db5-a991-23cac8256c94" targetNamespace="http://schemas.microsoft.com/office/2006/metadata/properties" ma:root="true" ma:fieldsID="930d52f63c2ac5b38d91ae26b48acb3e" ns1:_="" ns2:_="" ns3:_="">
    <xsd:import namespace="http://schemas.microsoft.com/sharepoint/v3"/>
    <xsd:import namespace="890d73da-f612-4e36-a767-a7486a2beb39"/>
    <xsd:import namespace="4884e7e1-360f-4db5-a991-23cac8256c9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PINID" minOccurs="0"/>
                <xsd:element ref="ns3:MediaServiceEventHashCode" minOccurs="0"/>
                <xsd:element ref="ns3:MediaServiceGenerationTime" minOccurs="0"/>
                <xsd:element ref="ns3:MediaServiceAutoTags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3:MediaServiceOCR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0d73da-f612-4e36-a767-a7486a2beb3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fa609314-7f29-4ab1-b714-32fb34599933}" ma:internalName="TaxCatchAll" ma:showField="CatchAllData" ma:web="890d73da-f612-4e36-a767-a7486a2beb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84e7e1-360f-4db5-a991-23cac8256c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PINID" ma:index="14" nillable="true" ma:displayName="PINID" ma:internalName="PINID">
      <xsd:simpleType>
        <xsd:restriction base="dms:Text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Tags" ma:index="17" nillable="true" ma:displayName="MediaServiceAutoTags" ma:internalName="MediaServiceAutoTags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48711848-201a-4d92-aae6-c840e027aff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4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2ED9099-0712-489F-96A6-2F8CD33B0B1A}"/>
</file>

<file path=customXml/itemProps2.xml><?xml version="1.0" encoding="utf-8"?>
<ds:datastoreItem xmlns:ds="http://schemas.openxmlformats.org/officeDocument/2006/customXml" ds:itemID="{0FECF57D-4B43-4C47-9C56-95692A81AB1A}"/>
</file>

<file path=customXml/itemProps3.xml><?xml version="1.0" encoding="utf-8"?>
<ds:datastoreItem xmlns:ds="http://schemas.openxmlformats.org/officeDocument/2006/customXml" ds:itemID="{D8B1741A-4606-47F4-BA86-E7736B58C4E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/>
  <cp:revision/>
  <dcterms:created xsi:type="dcterms:W3CDTF">2023-02-14T23:35:58Z</dcterms:created>
  <dcterms:modified xsi:type="dcterms:W3CDTF">2025-06-16T00:04:54Z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0x0101009F7FC30C7E2BE84E8F5F0DB4B1AF57C7</vt:lpwstr>
  </property>
  <property fmtid="{D5CDD505-2E9C-101B-9397-08002B2CF9AE}" pid="3" name="MediaServiceImageTags">
    <vt:lpwstr/>
  </property>
</Properties>
</file>